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05" windowWidth="14955" windowHeight="7770"/>
  </bookViews>
  <sheets>
    <sheet name="送り状_指示書" sheetId="1" r:id="rId1"/>
    <sheet name="input" sheetId="2" r:id="rId2"/>
  </sheets>
  <definedNames>
    <definedName name="_xlnm.Print_Area" localSheetId="1">input!$A$23:$B$23</definedName>
    <definedName name="_xlnm.Print_Area" localSheetId="0">送り状_指示書!$A$1:$AI$74</definedName>
    <definedName name="Z_2FAAB36C_E40E_47A2_A662_0CD818648665_.wvu.PrintArea" localSheetId="1" hidden="1">input!$A$23:$B$23</definedName>
    <definedName name="Z_2FAAB36C_E40E_47A2_A662_0CD818648665_.wvu.PrintArea" localSheetId="0" hidden="1">送り状_指示書!$A$1:$AI$74</definedName>
  </definedNames>
  <calcPr calcId="145621"/>
  <customWorkbookViews>
    <customWorkbookView name="mochizuki - 個人用ビュー" guid="{2FAAB36C-E40E-47A2-A662-0CD818648665}" mergeInterval="0" personalView="1" maximized="1" xWindow="1" yWindow="1" windowWidth="1280" windowHeight="797" activeSheetId="2"/>
  </customWorkbookViews>
</workbook>
</file>

<file path=xl/calcChain.xml><?xml version="1.0" encoding="utf-8"?>
<calcChain xmlns="http://schemas.openxmlformats.org/spreadsheetml/2006/main">
  <c r="B14" i="2" l="1"/>
  <c r="K71" i="1" s="1"/>
  <c r="X9" i="1"/>
  <c r="B19" i="1"/>
  <c r="B15" i="1"/>
  <c r="AH51" i="1"/>
  <c r="W51" i="1"/>
  <c r="AH50" i="1"/>
  <c r="B3" i="2"/>
  <c r="B2" i="1" s="1"/>
  <c r="B41" i="1"/>
  <c r="D55" i="1"/>
  <c r="B53" i="1"/>
  <c r="B12" i="1"/>
  <c r="C69" i="1"/>
  <c r="C31" i="1"/>
  <c r="K69" i="1"/>
  <c r="K31" i="1"/>
  <c r="B21" i="1"/>
  <c r="B18" i="1"/>
  <c r="K28" i="1"/>
  <c r="K70" i="1"/>
  <c r="K32" i="1"/>
  <c r="K68" i="1"/>
  <c r="K30" i="1"/>
  <c r="K67" i="1"/>
  <c r="K29" i="1"/>
  <c r="K66" i="1"/>
  <c r="AD51" i="1"/>
  <c r="K37" i="1"/>
  <c r="K33" i="1" l="1"/>
  <c r="C33" i="1" s="1"/>
  <c r="B15" i="2"/>
  <c r="K38" i="1" s="1"/>
  <c r="X8" i="1"/>
  <c r="AC1" i="1"/>
  <c r="B17" i="2" l="1"/>
  <c r="K36" i="1" s="1"/>
  <c r="C71" i="1"/>
  <c r="D38" i="1" l="1"/>
</calcChain>
</file>

<file path=xl/sharedStrings.xml><?xml version="1.0" encoding="utf-8"?>
<sst xmlns="http://schemas.openxmlformats.org/spreadsheetml/2006/main" count="98" uniqueCount="77">
  <si>
    <t>備考</t>
    <rPh sb="0" eb="2">
      <t>ビコウ</t>
    </rPh>
    <phoneticPr fontId="1"/>
  </si>
  <si>
    <t>出願人</t>
    <rPh sb="0" eb="2">
      <t>シュツガン</t>
    </rPh>
    <rPh sb="2" eb="3">
      <t>ニン</t>
    </rPh>
    <phoneticPr fontId="1"/>
  </si>
  <si>
    <t>登録番号</t>
    <rPh sb="0" eb="2">
      <t>トウロク</t>
    </rPh>
    <rPh sb="2" eb="4">
      <t>バンゴウ</t>
    </rPh>
    <phoneticPr fontId="1"/>
  </si>
  <si>
    <t>名称</t>
    <rPh sb="0" eb="2">
      <t>メイショウ</t>
    </rPh>
    <phoneticPr fontId="1"/>
  </si>
  <si>
    <t>納付期限</t>
    <rPh sb="0" eb="2">
      <t>ノウフ</t>
    </rPh>
    <rPh sb="2" eb="4">
      <t>キゲン</t>
    </rPh>
    <phoneticPr fontId="1"/>
  </si>
  <si>
    <t>手数料</t>
    <rPh sb="0" eb="3">
      <t>テスウリョウ</t>
    </rPh>
    <phoneticPr fontId="1"/>
  </si>
  <si>
    <t>整理番号</t>
    <rPh sb="0" eb="2">
      <t>セイリ</t>
    </rPh>
    <rPh sb="2" eb="4">
      <t>バンゴウ</t>
    </rPh>
    <phoneticPr fontId="1"/>
  </si>
  <si>
    <t>最終納付年次</t>
    <rPh sb="0" eb="2">
      <t>サイシュウ</t>
    </rPh>
    <rPh sb="2" eb="4">
      <t>ノウフ</t>
    </rPh>
    <rPh sb="4" eb="6">
      <t>ネンジ</t>
    </rPh>
    <phoneticPr fontId="1"/>
  </si>
  <si>
    <t>区分</t>
    <rPh sb="0" eb="2">
      <t>クブン</t>
    </rPh>
    <phoneticPr fontId="1"/>
  </si>
  <si>
    <t>減免</t>
    <rPh sb="0" eb="2">
      <t>ゲンメン</t>
    </rPh>
    <phoneticPr fontId="1"/>
  </si>
  <si>
    <t>持ち分</t>
    <rPh sb="0" eb="1">
      <t>モ</t>
    </rPh>
    <rPh sb="2" eb="3">
      <t>ブン</t>
    </rPh>
    <phoneticPr fontId="1"/>
  </si>
  <si>
    <t>出願人数</t>
    <rPh sb="0" eb="2">
      <t>シュツガン</t>
    </rPh>
    <rPh sb="2" eb="3">
      <t>ニン</t>
    </rPh>
    <rPh sb="3" eb="4">
      <t>スウ</t>
    </rPh>
    <phoneticPr fontId="1"/>
  </si>
  <si>
    <t>敬称</t>
    <rPh sb="0" eb="2">
      <t>ケイショウ</t>
    </rPh>
    <phoneticPr fontId="1"/>
  </si>
  <si>
    <t>項目</t>
    <rPh sb="0" eb="2">
      <t>コウモク</t>
    </rPh>
    <phoneticPr fontId="1"/>
  </si>
  <si>
    <t>入力欄</t>
    <rPh sb="0" eb="2">
      <t>ニュウリョク</t>
    </rPh>
    <rPh sb="2" eb="3">
      <t>ラン</t>
    </rPh>
    <phoneticPr fontId="1"/>
  </si>
  <si>
    <t>減免</t>
    <phoneticPr fontId="1"/>
  </si>
  <si>
    <t>勤啓　時下益々ご清栄のこととお慶び申し上げます。</t>
    <rPh sb="0" eb="1">
      <t>ツトム</t>
    </rPh>
    <rPh sb="1" eb="2">
      <t>ケイ</t>
    </rPh>
    <rPh sb="3" eb="5">
      <t>ジカ</t>
    </rPh>
    <rPh sb="5" eb="7">
      <t>マスマス</t>
    </rPh>
    <rPh sb="15" eb="16">
      <t>ヨロコ</t>
    </rPh>
    <rPh sb="17" eb="18">
      <t>モウ</t>
    </rPh>
    <rPh sb="19" eb="20">
      <t>ア</t>
    </rPh>
    <phoneticPr fontId="1"/>
  </si>
  <si>
    <t>みなされることになりますので、ご注意戴きたくお願い申し上げます。</t>
  </si>
  <si>
    <t>事件の表示</t>
    <rPh sb="0" eb="2">
      <t>ジケン</t>
    </rPh>
    <rPh sb="3" eb="5">
      <t>ヒョウジ</t>
    </rPh>
    <phoneticPr fontId="1"/>
  </si>
  <si>
    <t>【登録番号】</t>
    <rPh sb="1" eb="3">
      <t>トウロク</t>
    </rPh>
    <rPh sb="3" eb="5">
      <t>バンゴウ</t>
    </rPh>
    <phoneticPr fontId="1"/>
  </si>
  <si>
    <t>【名称】</t>
    <rPh sb="1" eb="3">
      <t>メイショウ</t>
    </rPh>
    <phoneticPr fontId="1"/>
  </si>
  <si>
    <t>【当所事件番号】</t>
    <rPh sb="1" eb="3">
      <t>トウショ</t>
    </rPh>
    <rPh sb="3" eb="5">
      <t>ジケン</t>
    </rPh>
    <rPh sb="5" eb="7">
      <t>バンゴウ</t>
    </rPh>
    <phoneticPr fontId="1"/>
  </si>
  <si>
    <t>【納付期限】</t>
    <rPh sb="1" eb="3">
      <t>ノウフ</t>
    </rPh>
    <rPh sb="3" eb="5">
      <t>キゲン</t>
    </rPh>
    <phoneticPr fontId="1"/>
  </si>
  <si>
    <t>【費用】</t>
    <rPh sb="1" eb="3">
      <t>ヒヨウ</t>
    </rPh>
    <phoneticPr fontId="1"/>
  </si>
  <si>
    <t>【印紙代】</t>
    <rPh sb="1" eb="3">
      <t>インシ</t>
    </rPh>
    <rPh sb="3" eb="4">
      <t>ダイ</t>
    </rPh>
    <phoneticPr fontId="1"/>
  </si>
  <si>
    <t>【当所手数料】</t>
    <rPh sb="1" eb="3">
      <t>トウショ</t>
    </rPh>
    <rPh sb="3" eb="6">
      <t>テスウリョウ</t>
    </rPh>
    <phoneticPr fontId="1"/>
  </si>
  <si>
    <t>敬具</t>
    <rPh sb="0" eb="2">
      <t>ケイグ</t>
    </rPh>
    <phoneticPr fontId="1"/>
  </si>
  <si>
    <t>基準値</t>
    <rPh sb="0" eb="3">
      <t>キジュンチ</t>
    </rPh>
    <phoneticPr fontId="1"/>
  </si>
  <si>
    <t>印紙代（調整前）</t>
    <rPh sb="0" eb="2">
      <t>インシ</t>
    </rPh>
    <rPh sb="2" eb="3">
      <t>ダイ</t>
    </rPh>
    <rPh sb="4" eb="6">
      <t>チョウセイ</t>
    </rPh>
    <rPh sb="6" eb="7">
      <t>マエ</t>
    </rPh>
    <phoneticPr fontId="1"/>
  </si>
  <si>
    <t>印紙代（調整後）</t>
    <rPh sb="0" eb="2">
      <t>インシ</t>
    </rPh>
    <rPh sb="2" eb="3">
      <t>ダイ</t>
    </rPh>
    <rPh sb="4" eb="6">
      <t>チョウセイ</t>
    </rPh>
    <rPh sb="6" eb="7">
      <t>ゴ</t>
    </rPh>
    <phoneticPr fontId="1"/>
  </si>
  <si>
    <t>日</t>
    <rPh sb="0" eb="1">
      <t>ヒ</t>
    </rPh>
    <phoneticPr fontId="1"/>
  </si>
  <si>
    <t>月</t>
    <rPh sb="0" eb="1">
      <t>ツキ</t>
    </rPh>
    <phoneticPr fontId="1"/>
  </si>
  <si>
    <t>年</t>
    <rPh sb="0" eb="1">
      <t>ネン</t>
    </rPh>
    <phoneticPr fontId="1"/>
  </si>
  <si>
    <t>行</t>
    <rPh sb="0" eb="1">
      <t>イ</t>
    </rPh>
    <phoneticPr fontId="1"/>
  </si>
  <si>
    <t>回答日</t>
    <rPh sb="0" eb="3">
      <t>カイトウビ</t>
    </rPh>
    <phoneticPr fontId="1"/>
  </si>
  <si>
    <t>□</t>
    <phoneticPr fontId="1"/>
  </si>
  <si>
    <t>納付する</t>
    <rPh sb="0" eb="2">
      <t>ノウフ</t>
    </rPh>
    <phoneticPr fontId="1"/>
  </si>
  <si>
    <t>納付しない</t>
    <rPh sb="0" eb="2">
      <t>ノウフ</t>
    </rPh>
    <phoneticPr fontId="1"/>
  </si>
  <si>
    <t>以上</t>
    <rPh sb="0" eb="2">
      <t>イジョウ</t>
    </rPh>
    <phoneticPr fontId="1"/>
  </si>
  <si>
    <t>代理人記事</t>
    <rPh sb="0" eb="3">
      <t>ダイリニン</t>
    </rPh>
    <rPh sb="3" eb="5">
      <t>キジ</t>
    </rPh>
    <phoneticPr fontId="1"/>
  </si>
  <si>
    <t>共同出願人</t>
    <rPh sb="0" eb="2">
      <t>キョウドウ</t>
    </rPh>
    <rPh sb="2" eb="4">
      <t>シュツガン</t>
    </rPh>
    <rPh sb="4" eb="5">
      <t>ニン</t>
    </rPh>
    <phoneticPr fontId="1"/>
  </si>
  <si>
    <t>減免対象の場合は、割合を選択してください。</t>
    <rPh sb="0" eb="2">
      <t>ゲンメン</t>
    </rPh>
    <rPh sb="2" eb="4">
      <t>タイショウ</t>
    </rPh>
    <rPh sb="5" eb="7">
      <t>バアイ</t>
    </rPh>
    <rPh sb="9" eb="11">
      <t>ワリアイ</t>
    </rPh>
    <rPh sb="12" eb="14">
      <t>センタク</t>
    </rPh>
    <phoneticPr fontId="1"/>
  </si>
  <si>
    <t>null</t>
    <phoneticPr fontId="1"/>
  </si>
  <si>
    <t>表示項目（送り先）</t>
    <rPh sb="0" eb="2">
      <t>ヒョウジ</t>
    </rPh>
    <rPh sb="2" eb="4">
      <t>コウモク</t>
    </rPh>
    <rPh sb="5" eb="6">
      <t>オク</t>
    </rPh>
    <rPh sb="7" eb="8">
      <t>サキ</t>
    </rPh>
    <phoneticPr fontId="1"/>
  </si>
  <si>
    <t>表示項目（会社の場合「御中」、個人の場合「様」に自動選定される。）</t>
    <rPh sb="5" eb="7">
      <t>カイシャ</t>
    </rPh>
    <rPh sb="8" eb="10">
      <t>バアイ</t>
    </rPh>
    <rPh sb="11" eb="13">
      <t>オンチュウ</t>
    </rPh>
    <rPh sb="15" eb="17">
      <t>コジン</t>
    </rPh>
    <rPh sb="18" eb="20">
      <t>バアイ</t>
    </rPh>
    <rPh sb="21" eb="22">
      <t>サマ</t>
    </rPh>
    <rPh sb="24" eb="26">
      <t>ジドウ</t>
    </rPh>
    <rPh sb="26" eb="28">
      <t>センテイ</t>
    </rPh>
    <phoneticPr fontId="1"/>
  </si>
  <si>
    <t>表示項目（共有者がいる場合に自動表示される。）</t>
    <rPh sb="0" eb="2">
      <t>ヒョウジ</t>
    </rPh>
    <rPh sb="2" eb="4">
      <t>コウモク</t>
    </rPh>
    <rPh sb="5" eb="8">
      <t>キョウユウシャ</t>
    </rPh>
    <rPh sb="11" eb="13">
      <t>バアイ</t>
    </rPh>
    <rPh sb="14" eb="16">
      <t>ジドウ</t>
    </rPh>
    <rPh sb="16" eb="18">
      <t>ヒョウジ</t>
    </rPh>
    <phoneticPr fontId="1"/>
  </si>
  <si>
    <t>表示項目（登録番号のヘッダ「特許、実用新案、意匠、商標」）</t>
    <rPh sb="5" eb="7">
      <t>トウロク</t>
    </rPh>
    <rPh sb="7" eb="9">
      <t>バンゴウ</t>
    </rPh>
    <rPh sb="14" eb="16">
      <t>トッキョ</t>
    </rPh>
    <rPh sb="17" eb="19">
      <t>ジツヨウ</t>
    </rPh>
    <rPh sb="19" eb="21">
      <t>シンアン</t>
    </rPh>
    <rPh sb="22" eb="24">
      <t>イショウ</t>
    </rPh>
    <rPh sb="25" eb="27">
      <t>ショウヒョウ</t>
    </rPh>
    <phoneticPr fontId="1"/>
  </si>
  <si>
    <t>表示項目（登録番号の番号部分）</t>
    <rPh sb="5" eb="7">
      <t>トウロク</t>
    </rPh>
    <rPh sb="7" eb="9">
      <t>バンゴウ</t>
    </rPh>
    <rPh sb="10" eb="12">
      <t>バンゴウ</t>
    </rPh>
    <rPh sb="12" eb="14">
      <t>ブブン</t>
    </rPh>
    <phoneticPr fontId="1"/>
  </si>
  <si>
    <t>表示項目（発明の名称、物品名、商標名）</t>
    <rPh sb="5" eb="7">
      <t>ハツメイ</t>
    </rPh>
    <rPh sb="8" eb="10">
      <t>メイショウ</t>
    </rPh>
    <rPh sb="11" eb="13">
      <t>ブッピン</t>
    </rPh>
    <rPh sb="13" eb="14">
      <t>メイ</t>
    </rPh>
    <rPh sb="15" eb="17">
      <t>ショウヒョウ</t>
    </rPh>
    <rPh sb="17" eb="18">
      <t>メイ</t>
    </rPh>
    <phoneticPr fontId="1"/>
  </si>
  <si>
    <t>表示項目（所内整理番号）</t>
    <rPh sb="5" eb="6">
      <t>ショ</t>
    </rPh>
    <rPh sb="6" eb="7">
      <t>ナイ</t>
    </rPh>
    <rPh sb="7" eb="9">
      <t>セイリ</t>
    </rPh>
    <rPh sb="9" eb="11">
      <t>バンゴウ</t>
    </rPh>
    <phoneticPr fontId="1"/>
  </si>
  <si>
    <t>次年度納付分の算定基準である。表示項目には「最終納付年次＋１」で自動表示される。</t>
    <rPh sb="0" eb="3">
      <t>ジネンド</t>
    </rPh>
    <rPh sb="3" eb="5">
      <t>ノウフ</t>
    </rPh>
    <rPh sb="5" eb="6">
      <t>ブン</t>
    </rPh>
    <rPh sb="7" eb="9">
      <t>サンテイ</t>
    </rPh>
    <rPh sb="9" eb="11">
      <t>キジュン</t>
    </rPh>
    <rPh sb="15" eb="17">
      <t>ヒョウジ</t>
    </rPh>
    <rPh sb="17" eb="19">
      <t>コウモク</t>
    </rPh>
    <rPh sb="22" eb="24">
      <t>サイシュウ</t>
    </rPh>
    <rPh sb="24" eb="26">
      <t>ノウフ</t>
    </rPh>
    <rPh sb="26" eb="28">
      <t>ネンジ</t>
    </rPh>
    <rPh sb="32" eb="34">
      <t>ジドウ</t>
    </rPh>
    <rPh sb="34" eb="36">
      <t>ヒョウジ</t>
    </rPh>
    <phoneticPr fontId="1"/>
  </si>
  <si>
    <t>表示項目（CSVの期限日が表示されます。</t>
    <rPh sb="9" eb="11">
      <t>キゲン</t>
    </rPh>
    <rPh sb="11" eb="12">
      <t>ビ</t>
    </rPh>
    <rPh sb="13" eb="15">
      <t>ヒョウジ</t>
    </rPh>
    <phoneticPr fontId="1"/>
  </si>
  <si>
    <t>印紙代の算定基準である。請求項の数（特許、実用新案）、区分数（商標）</t>
    <rPh sb="0" eb="2">
      <t>インシ</t>
    </rPh>
    <rPh sb="2" eb="3">
      <t>ダイ</t>
    </rPh>
    <rPh sb="4" eb="6">
      <t>サンテイ</t>
    </rPh>
    <rPh sb="6" eb="8">
      <t>キジュン</t>
    </rPh>
    <rPh sb="12" eb="15">
      <t>セイキュウコウ</t>
    </rPh>
    <rPh sb="16" eb="17">
      <t>カズ</t>
    </rPh>
    <rPh sb="18" eb="20">
      <t>トッキョ</t>
    </rPh>
    <rPh sb="21" eb="23">
      <t>ジツヨウ</t>
    </rPh>
    <rPh sb="23" eb="25">
      <t>シンアン</t>
    </rPh>
    <rPh sb="27" eb="29">
      <t>クブン</t>
    </rPh>
    <rPh sb="29" eb="30">
      <t>スウ</t>
    </rPh>
    <rPh sb="31" eb="33">
      <t>ショウヒョウ</t>
    </rPh>
    <phoneticPr fontId="1"/>
  </si>
  <si>
    <t>「https://www.jpo.go.jp/system/process/tesuryo/jidou-keisan/kokunai.html」から自動取得</t>
    <rPh sb="74" eb="76">
      <t>ジドウ</t>
    </rPh>
    <rPh sb="76" eb="78">
      <t>シュトク</t>
    </rPh>
    <phoneticPr fontId="1"/>
  </si>
  <si>
    <t>共有者の表示の有無（共同出願人数が複数人の場合に共有者が表示される）</t>
    <rPh sb="0" eb="3">
      <t>キョウユウシャ</t>
    </rPh>
    <rPh sb="4" eb="6">
      <t>ヒョウジ</t>
    </rPh>
    <rPh sb="7" eb="9">
      <t>ウム</t>
    </rPh>
    <rPh sb="10" eb="12">
      <t>キョウドウ</t>
    </rPh>
    <rPh sb="12" eb="14">
      <t>シュツガン</t>
    </rPh>
    <rPh sb="14" eb="15">
      <t>ニン</t>
    </rPh>
    <rPh sb="15" eb="16">
      <t>スウ</t>
    </rPh>
    <rPh sb="17" eb="19">
      <t>フクスウ</t>
    </rPh>
    <rPh sb="19" eb="20">
      <t>ニン</t>
    </rPh>
    <rPh sb="21" eb="23">
      <t>バアイ</t>
    </rPh>
    <rPh sb="24" eb="27">
      <t>キョウユウシャ</t>
    </rPh>
    <rPh sb="28" eb="30">
      <t>ヒョウジ</t>
    </rPh>
    <phoneticPr fontId="1"/>
  </si>
  <si>
    <t>均等持分の場合は、出願人数に基づいて自動計算される。個別変更可能です。</t>
    <rPh sb="0" eb="2">
      <t>キントウ</t>
    </rPh>
    <rPh sb="2" eb="3">
      <t>モ</t>
    </rPh>
    <rPh sb="3" eb="4">
      <t>ブン</t>
    </rPh>
    <rPh sb="5" eb="7">
      <t>バアイ</t>
    </rPh>
    <rPh sb="9" eb="11">
      <t>シュツガン</t>
    </rPh>
    <rPh sb="11" eb="12">
      <t>ニン</t>
    </rPh>
    <rPh sb="12" eb="13">
      <t>スウ</t>
    </rPh>
    <rPh sb="14" eb="15">
      <t>モト</t>
    </rPh>
    <rPh sb="18" eb="20">
      <t>ジドウ</t>
    </rPh>
    <rPh sb="20" eb="22">
      <t>ケイサン</t>
    </rPh>
    <rPh sb="26" eb="28">
      <t>コベツ</t>
    </rPh>
    <rPh sb="28" eb="30">
      <t>ヘンコウ</t>
    </rPh>
    <rPh sb="30" eb="32">
      <t>カノウ</t>
    </rPh>
    <phoneticPr fontId="1"/>
  </si>
  <si>
    <t>表示項目（持分、減免を考慮した印紙代）</t>
    <rPh sb="5" eb="6">
      <t>モ</t>
    </rPh>
    <rPh sb="6" eb="7">
      <t>ブン</t>
    </rPh>
    <rPh sb="8" eb="10">
      <t>ゲンメン</t>
    </rPh>
    <rPh sb="11" eb="13">
      <t>コウリョ</t>
    </rPh>
    <rPh sb="15" eb="17">
      <t>インシ</t>
    </rPh>
    <rPh sb="17" eb="18">
      <t>ダイ</t>
    </rPh>
    <phoneticPr fontId="1"/>
  </si>
  <si>
    <t>表示項目（事務所の税込手数料）</t>
    <rPh sb="5" eb="7">
      <t>ジム</t>
    </rPh>
    <rPh sb="7" eb="8">
      <t>ショ</t>
    </rPh>
    <rPh sb="9" eb="11">
      <t>ゼイコミ</t>
    </rPh>
    <rPh sb="11" eb="14">
      <t>テスウリョウ</t>
    </rPh>
    <phoneticPr fontId="1"/>
  </si>
  <si>
    <t>表示項目（43日前に自動計算されます。個別変更可能です。）</t>
    <rPh sb="7" eb="9">
      <t>ニチマエ</t>
    </rPh>
    <rPh sb="10" eb="12">
      <t>ジドウ</t>
    </rPh>
    <rPh sb="12" eb="14">
      <t>ケイサン</t>
    </rPh>
    <rPh sb="19" eb="21">
      <t>コベツ</t>
    </rPh>
    <rPh sb="21" eb="23">
      <t>ヘンコウ</t>
    </rPh>
    <rPh sb="23" eb="25">
      <t>カノウ</t>
    </rPh>
    <phoneticPr fontId="1"/>
  </si>
  <si>
    <t>担当弁理士の選定基準である。</t>
    <rPh sb="0" eb="2">
      <t>タントウ</t>
    </rPh>
    <rPh sb="2" eb="5">
      <t>ベンリシ</t>
    </rPh>
    <rPh sb="6" eb="8">
      <t>センテイ</t>
    </rPh>
    <rPh sb="8" eb="10">
      <t>キジュン</t>
    </rPh>
    <phoneticPr fontId="1"/>
  </si>
  <si>
    <t>（税込）</t>
    <rPh sb="1" eb="3">
      <t>ゼイコ</t>
    </rPh>
    <phoneticPr fontId="1"/>
  </si>
  <si>
    <t>のでお知らせ申し上げます。</t>
    <phoneticPr fontId="1"/>
  </si>
  <si>
    <t>マルバツサンカク特許事務所</t>
    <rPh sb="8" eb="10">
      <t>トッキョ</t>
    </rPh>
    <rPh sb="10" eb="12">
      <t>ジム</t>
    </rPh>
    <rPh sb="12" eb="13">
      <t>ショ</t>
    </rPh>
    <phoneticPr fontId="1"/>
  </si>
  <si>
    <t>東京都まぼろ市野町１－２－３</t>
    <rPh sb="0" eb="3">
      <t>トウキョウト</t>
    </rPh>
    <rPh sb="6" eb="7">
      <t>シ</t>
    </rPh>
    <rPh sb="7" eb="8">
      <t>ノ</t>
    </rPh>
    <rPh sb="8" eb="9">
      <t>マチ</t>
    </rPh>
    <phoneticPr fontId="1"/>
  </si>
  <si>
    <t>カクウノビル　４階</t>
    <rPh sb="8" eb="9">
      <t>カイ</t>
    </rPh>
    <phoneticPr fontId="1"/>
  </si>
  <si>
    <t>沼グリコ</t>
    <rPh sb="0" eb="1">
      <t>ヌマ</t>
    </rPh>
    <phoneticPr fontId="1"/>
  </si>
  <si>
    <t>赤野製薬工業株式会社</t>
    <rPh sb="0" eb="2">
      <t>アカノ</t>
    </rPh>
    <rPh sb="2" eb="4">
      <t>セイヤク</t>
    </rPh>
    <rPh sb="4" eb="6">
      <t>コウギョウ</t>
    </rPh>
    <rPh sb="6" eb="10">
      <t>カブシキガイシャ</t>
    </rPh>
    <phoneticPr fontId="1"/>
  </si>
  <si>
    <t>株式会社黄野薬品;　赤野製薬工業株式会社</t>
    <rPh sb="0" eb="4">
      <t>カブシキガイシャ</t>
    </rPh>
    <rPh sb="4" eb="5">
      <t>キ</t>
    </rPh>
    <rPh sb="5" eb="6">
      <t>ノ</t>
    </rPh>
    <rPh sb="6" eb="8">
      <t>ヤクヒン</t>
    </rPh>
    <phoneticPr fontId="1"/>
  </si>
  <si>
    <t>特許</t>
    <rPh sb="0" eb="2">
      <t>トッキョ</t>
    </rPh>
    <phoneticPr fontId="1"/>
  </si>
  <si>
    <t>風邪薬の製造方法</t>
    <rPh sb="0" eb="3">
      <t>カゼグスリ</t>
    </rPh>
    <rPh sb="4" eb="6">
      <t>セイゾウ</t>
    </rPh>
    <rPh sb="6" eb="8">
      <t>ホウホウ</t>
    </rPh>
    <phoneticPr fontId="1"/>
  </si>
  <si>
    <t>JP0001</t>
    <phoneticPr fontId="1"/>
  </si>
  <si>
    <t>弁理士</t>
    <rPh sb="0" eb="3">
      <t>ベンリシ</t>
    </rPh>
    <phoneticPr fontId="1"/>
  </si>
  <si>
    <t>事務責任者</t>
  </si>
  <si>
    <t>TEL:030-4567-8910　FAX:030-1098-7654</t>
    <phoneticPr fontId="1"/>
  </si>
  <si>
    <t>FAX:030-1098-7654</t>
    <phoneticPr fontId="1"/>
  </si>
  <si>
    <t>角野 人志</t>
  </si>
  <si>
    <t>角野 人志</t>
    <rPh sb="0" eb="2">
      <t>カクノ</t>
    </rPh>
    <rPh sb="3" eb="5">
      <t>ヒトシ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</si>
</sst>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yyyy&quot;年&quot;m&quot;月&quot;d&quot;日&quot;;@"/>
    <numFmt numFmtId="177" formatCode="0.000000_);[Red]\(0.000000\)"/>
    <numFmt numFmtId="178" formatCode="[DBNum3]\ #,##0"/>
    <numFmt numFmtId="179" formatCode="&quot;¥&quot;#,##0_);[Red]\(&quot;¥&quot;#,##0\)"/>
    <numFmt numFmtId="180" formatCode="0_);[Red]\(0\)"/>
    <numFmt numFmtId="181" formatCode="#,##0_);\(#,##0\)"/>
    <numFmt numFmtId="182" formatCode="#,##0_);[Red]\(#,##0\)"/>
  </numFmts>
  <fonts count="4" x14ac:knownFonts="1">
    <font>
      <sz val="11"/>
      <name val="ＭＳ 明朝"/>
      <family val="1"/>
      <charset val="128"/>
    </font>
    <font>
      <sz val="6"/>
      <name val="ＭＳ 明朝"/>
      <family val="1"/>
      <charset val="128"/>
    </font>
    <font>
      <sz val="14"/>
      <name val="ＭＳ 明朝"/>
      <family val="1"/>
      <charset val="128"/>
    </font>
    <font>
      <b/>
      <sz val="20"/>
      <name val="ＭＳ 明朝"/>
      <family val="1"/>
      <charset val="128"/>
    </font>
  </fonts>
  <fills count="7">
    <fill>
      <patternFill patternType="none"/>
    </fill>
    <fill>
      <patternFill patternType="gray125"/>
    </fill>
    <fill>
      <patternFill patternType="solid">
        <fgColor theme="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CC"/>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applyProtection="1">
      <alignment vertical="center"/>
      <protection locked="0"/>
    </xf>
    <xf numFmtId="0" fontId="0" fillId="0" borderId="2" xfId="0" applyBorder="1" applyProtection="1">
      <alignment vertical="center"/>
      <protection locked="0"/>
    </xf>
    <xf numFmtId="14" fontId="0" fillId="0" borderId="2" xfId="0" applyNumberFormat="1" applyBorder="1" applyProtection="1">
      <alignment vertical="center"/>
      <protection locked="0"/>
    </xf>
    <xf numFmtId="14" fontId="0" fillId="6" borderId="2" xfId="0" applyNumberFormat="1" applyFill="1" applyBorder="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6" borderId="2" xfId="0" applyFill="1" applyBorder="1" applyProtection="1">
      <alignment vertical="center"/>
    </xf>
    <xf numFmtId="12" fontId="0" fillId="3" borderId="2" xfId="0" applyNumberFormat="1" applyFill="1" applyBorder="1" applyAlignment="1" applyProtection="1">
      <alignment horizontal="center" vertical="center"/>
    </xf>
    <xf numFmtId="0" fontId="0" fillId="3" borderId="2" xfId="0" applyFill="1" applyBorder="1" applyAlignment="1" applyProtection="1">
      <alignment horizontal="center" vertical="center"/>
    </xf>
    <xf numFmtId="0" fontId="0" fillId="4" borderId="2" xfId="0" applyFill="1" applyBorder="1" applyProtection="1">
      <alignment vertical="center"/>
    </xf>
    <xf numFmtId="0" fontId="0" fillId="5" borderId="2" xfId="0" applyFill="1" applyBorder="1" applyProtection="1">
      <alignment vertical="center"/>
    </xf>
    <xf numFmtId="177" fontId="0" fillId="4" borderId="2" xfId="0" applyNumberFormat="1" applyFill="1" applyBorder="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xf>
    <xf numFmtId="176" fontId="0" fillId="0" borderId="0" xfId="0" applyNumberFormat="1" applyFont="1" applyAlignment="1" applyProtection="1">
      <alignment horizontal="right" vertical="center"/>
    </xf>
    <xf numFmtId="0" fontId="0" fillId="0" borderId="0" xfId="0"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0" fillId="0" borderId="0" xfId="0" applyAlignment="1" applyProtection="1">
      <alignment horizontal="right" vertical="center"/>
    </xf>
    <xf numFmtId="0" fontId="0" fillId="0" borderId="0" xfId="0" applyBorder="1" applyAlignment="1" applyProtection="1">
      <alignment horizontal="right" vertical="center"/>
    </xf>
    <xf numFmtId="0" fontId="0" fillId="0"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0" borderId="1" xfId="0" applyFont="1" applyBorder="1" applyAlignment="1" applyProtection="1">
      <alignment vertical="center"/>
    </xf>
    <xf numFmtId="179" fontId="0" fillId="0" borderId="0" xfId="0" applyNumberFormat="1" applyAlignment="1" applyProtection="1">
      <alignment horizontal="left" vertical="center"/>
    </xf>
    <xf numFmtId="0" fontId="0" fillId="0" borderId="0" xfId="0" applyFont="1" applyAlignment="1" applyProtection="1">
      <alignment horizontal="center" vertical="center"/>
    </xf>
    <xf numFmtId="0" fontId="0" fillId="0" borderId="0" xfId="0" applyAlignment="1" applyProtection="1">
      <alignment horizontal="center" vertical="center"/>
    </xf>
    <xf numFmtId="176" fontId="0" fillId="0" borderId="0" xfId="0" applyNumberFormat="1" applyAlignment="1" applyProtection="1">
      <alignment horizontal="right" vertical="center"/>
    </xf>
    <xf numFmtId="176" fontId="0" fillId="0" borderId="0" xfId="0" applyNumberFormat="1" applyFont="1" applyBorder="1" applyAlignment="1" applyProtection="1">
      <alignment horizontal="right" vertical="center"/>
    </xf>
    <xf numFmtId="0" fontId="0" fillId="0" borderId="0" xfId="0" applyFont="1" applyAlignment="1" applyProtection="1">
      <alignment horizontal="right" vertical="center"/>
    </xf>
    <xf numFmtId="0" fontId="0" fillId="0" borderId="0" xfId="0" applyBorder="1" applyAlignment="1" applyProtection="1">
      <alignment vertical="center"/>
    </xf>
    <xf numFmtId="0" fontId="2" fillId="0" borderId="0" xfId="0" applyFont="1" applyAlignment="1" applyProtection="1">
      <alignment vertical="center"/>
    </xf>
    <xf numFmtId="12" fontId="0" fillId="4" borderId="2" xfId="0" applyNumberFormat="1" applyFill="1" applyBorder="1" applyProtection="1">
      <alignment vertical="center"/>
    </xf>
    <xf numFmtId="180" fontId="0" fillId="0" borderId="2" xfId="0" applyNumberFormat="1" applyBorder="1" applyProtection="1">
      <alignment vertical="center"/>
      <protection locked="0"/>
    </xf>
    <xf numFmtId="180" fontId="0" fillId="0" borderId="2" xfId="0" applyNumberFormat="1" applyBorder="1" applyAlignment="1" applyProtection="1">
      <alignment horizontal="center" vertical="center"/>
      <protection locked="0"/>
    </xf>
    <xf numFmtId="181" fontId="0" fillId="0" borderId="0" xfId="0" applyNumberFormat="1" applyAlignment="1" applyProtection="1">
      <alignment horizontal="left" vertical="center"/>
    </xf>
    <xf numFmtId="182" fontId="0" fillId="0" borderId="2" xfId="0" applyNumberFormat="1" applyBorder="1" applyProtection="1">
      <alignment vertical="center"/>
      <protection locked="0"/>
    </xf>
    <xf numFmtId="182" fontId="0" fillId="6" borderId="2" xfId="0" applyNumberFormat="1" applyFill="1" applyBorder="1" applyProtection="1">
      <alignment vertical="center"/>
    </xf>
    <xf numFmtId="13" fontId="0" fillId="0" borderId="2" xfId="0" applyNumberFormat="1" applyBorder="1" applyAlignment="1" applyProtection="1">
      <alignment horizontal="center" vertical="center"/>
      <protection locked="0"/>
    </xf>
    <xf numFmtId="0" fontId="0" fillId="0" borderId="2" xfId="0" applyBorder="1" applyAlignment="1" applyProtection="1">
      <alignment vertical="center"/>
      <protection locked="0"/>
    </xf>
    <xf numFmtId="0" fontId="0" fillId="4" borderId="0" xfId="0" applyFill="1">
      <alignment vertical="center"/>
    </xf>
    <xf numFmtId="0" fontId="0" fillId="0" borderId="0" xfId="0" applyAlignment="1" applyProtection="1">
      <alignment vertical="center"/>
    </xf>
    <xf numFmtId="179" fontId="0" fillId="0" borderId="0" xfId="0" applyNumberFormat="1" applyAlignment="1" applyProtection="1">
      <alignment horizontal="left" vertical="center"/>
    </xf>
    <xf numFmtId="0" fontId="0" fillId="0" borderId="0" xfId="0" applyFont="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horizontal="left" vertical="center"/>
    </xf>
    <xf numFmtId="176" fontId="0" fillId="0" borderId="0" xfId="0" applyNumberFormat="1" applyFont="1" applyBorder="1" applyAlignment="1" applyProtection="1">
      <alignment horizontal="right" vertical="center"/>
    </xf>
    <xf numFmtId="0" fontId="0" fillId="0" borderId="0" xfId="0" applyFont="1" applyAlignment="1" applyProtection="1">
      <alignment horizontal="right" vertical="center"/>
    </xf>
    <xf numFmtId="0" fontId="2" fillId="0" borderId="0" xfId="0" applyFont="1" applyBorder="1" applyAlignment="1" applyProtection="1">
      <alignment vertical="center"/>
    </xf>
    <xf numFmtId="0" fontId="2" fillId="0" borderId="1" xfId="0" applyFont="1" applyBorder="1" applyAlignment="1" applyProtection="1">
      <alignment vertical="center"/>
    </xf>
    <xf numFmtId="0" fontId="3" fillId="0" borderId="0" xfId="0" applyFont="1" applyBorder="1" applyAlignment="1" applyProtection="1">
      <alignment horizontal="center" vertical="center"/>
    </xf>
    <xf numFmtId="178" fontId="0" fillId="0" borderId="0" xfId="0" applyNumberFormat="1" applyFont="1" applyAlignment="1" applyProtection="1">
      <alignment vertical="center"/>
    </xf>
    <xf numFmtId="0" fontId="0" fillId="0" borderId="0" xfId="0" applyAlignment="1" applyProtection="1">
      <alignment vertical="center"/>
    </xf>
    <xf numFmtId="0" fontId="0" fillId="0" borderId="0" xfId="0" applyFont="1" applyAlignment="1" applyProtection="1">
      <alignment horizontal="left" vertical="center"/>
    </xf>
    <xf numFmtId="0" fontId="0" fillId="0" borderId="0" xfId="0" applyBorder="1" applyAlignment="1" applyProtection="1">
      <alignment horizontal="right" vertical="center"/>
    </xf>
    <xf numFmtId="0" fontId="0" fillId="0" borderId="0" xfId="0" applyFont="1" applyAlignment="1" applyProtection="1">
      <alignment vertical="center"/>
    </xf>
    <xf numFmtId="176" fontId="0" fillId="0" borderId="0" xfId="0" applyNumberFormat="1" applyFont="1" applyAlignment="1" applyProtection="1">
      <alignment horizontal="left" vertical="center"/>
    </xf>
    <xf numFmtId="176" fontId="0" fillId="0" borderId="0" xfId="0" applyNumberFormat="1" applyAlignment="1" applyProtection="1">
      <alignment horizontal="left" vertical="center"/>
    </xf>
    <xf numFmtId="0" fontId="0" fillId="0" borderId="0" xfId="0" applyNumberFormat="1" applyAlignment="1" applyProtection="1">
      <alignment horizontal="left" vertical="center"/>
    </xf>
    <xf numFmtId="0" fontId="0" fillId="0" borderId="0" xfId="0" applyAlignment="1" applyProtection="1">
      <alignment horizontal="left" vertical="center"/>
    </xf>
    <xf numFmtId="179" fontId="0" fillId="0" borderId="0" xfId="0" applyNumberFormat="1" applyAlignment="1" applyProtection="1">
      <alignment horizontal="left" vertical="center"/>
    </xf>
    <xf numFmtId="0" fontId="0" fillId="0" borderId="0" xfId="0" applyAlignment="1" applyProtection="1">
      <alignment horizontal="center" vertical="center"/>
    </xf>
    <xf numFmtId="179" fontId="0" fillId="0" borderId="0" xfId="0" applyNumberFormat="1" applyFont="1" applyAlignment="1" applyProtection="1">
      <alignment horizontal="left" vertical="center"/>
    </xf>
    <xf numFmtId="179" fontId="0" fillId="0" borderId="0" xfId="0" applyNumberFormat="1">
      <alignment vertical="center"/>
    </xf>
    <xf numFmtId="0" fontId="0" fillId="0" borderId="0" xfId="0" applyAlignment="1">
      <alignment horizontal="left" vertical="center"/>
    </xf>
    <xf numFmtId="0" fontId="0" fillId="0" borderId="0" xfId="0" applyAlignment="1">
      <alignment vertical="center"/>
    </xf>
    <xf numFmtId="179" fontId="0" fillId="0" borderId="0" xfId="0" applyNumberFormat="1" applyAlignment="1">
      <alignment horizontal="left" vertical="center"/>
    </xf>
    <xf numFmtId="0" fontId="2" fillId="0" borderId="0" xfId="0" applyFont="1" applyAlignment="1" applyProtection="1">
      <alignment horizontal="center" vertical="center"/>
    </xf>
    <xf numFmtId="0" fontId="0" fillId="0" borderId="0" xfId="0" applyFont="1" applyBorder="1" applyAlignment="1" applyProtection="1">
      <alignment horizontal="righ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74"/>
  <sheetViews>
    <sheetView tabSelected="1" view="pageBreakPreview" topLeftCell="A40" zoomScale="115" zoomScaleNormal="100" zoomScaleSheetLayoutView="115" workbookViewId="0">
      <selection activeCell="O48" sqref="O48"/>
    </sheetView>
  </sheetViews>
  <sheetFormatPr defaultColWidth="2.625" defaultRowHeight="24.95" customHeight="1" x14ac:dyDescent="0.15"/>
  <cols>
    <col min="1" max="1" width="1.375" style="6" customWidth="1"/>
    <col min="2" max="10" width="2.625" style="6"/>
    <col min="11" max="11" width="2.625" style="6" customWidth="1"/>
    <col min="12" max="29" width="2.625" style="6"/>
    <col min="30" max="30" width="2.625" style="6" customWidth="1"/>
    <col min="31" max="34" width="2.625" style="6"/>
    <col min="35" max="35" width="1.375" style="6" customWidth="1"/>
    <col min="36" max="39" width="2.625" style="5"/>
    <col min="40" max="40" width="8.5" style="5" bestFit="1" customWidth="1"/>
    <col min="41" max="16384" width="2.625" style="5"/>
  </cols>
  <sheetData>
    <row r="1" spans="1:35" ht="24.95" customHeight="1" x14ac:dyDescent="0.15">
      <c r="A1" s="13"/>
      <c r="B1" s="13"/>
      <c r="C1" s="13"/>
      <c r="D1" s="13"/>
      <c r="E1" s="13"/>
      <c r="F1" s="13"/>
      <c r="G1" s="13"/>
      <c r="H1" s="13"/>
      <c r="I1" s="13"/>
      <c r="J1" s="13"/>
      <c r="K1" s="13"/>
      <c r="L1" s="13"/>
      <c r="M1" s="13"/>
      <c r="N1" s="13"/>
      <c r="O1" s="13"/>
      <c r="P1" s="13"/>
      <c r="Q1" s="13"/>
      <c r="R1" s="13"/>
      <c r="S1" s="14"/>
      <c r="T1" s="14"/>
      <c r="U1" s="14"/>
      <c r="V1" s="14"/>
      <c r="W1" s="14"/>
      <c r="X1" s="13"/>
      <c r="Y1" s="15"/>
      <c r="Z1" s="15"/>
      <c r="AA1" s="15"/>
      <c r="AB1" s="15"/>
      <c r="AC1" s="46">
        <f ca="1">TODAY()</f>
        <v>43896</v>
      </c>
      <c r="AD1" s="47"/>
      <c r="AE1" s="47"/>
      <c r="AF1" s="47"/>
      <c r="AG1" s="47"/>
      <c r="AH1" s="47"/>
      <c r="AI1" s="13"/>
    </row>
    <row r="2" spans="1:35" ht="24.95" customHeight="1" x14ac:dyDescent="0.15">
      <c r="A2" s="13"/>
      <c r="B2" s="14" t="str">
        <f>CONCATENATE(input!B2,"　",input!B3)</f>
        <v>赤野製薬工業株式会社　御中</v>
      </c>
      <c r="C2" s="14"/>
      <c r="D2" s="14"/>
      <c r="E2" s="14"/>
      <c r="F2" s="14"/>
      <c r="G2" s="14"/>
      <c r="H2" s="14"/>
      <c r="I2" s="14"/>
      <c r="J2" s="14"/>
      <c r="K2" s="14"/>
      <c r="L2" s="14"/>
      <c r="M2" s="16"/>
      <c r="N2" s="16"/>
      <c r="O2" s="16"/>
      <c r="P2" s="16"/>
      <c r="Q2" s="16"/>
      <c r="R2" s="16"/>
      <c r="S2" s="14"/>
      <c r="T2" s="14"/>
      <c r="U2" s="14"/>
      <c r="V2" s="14"/>
      <c r="W2" s="14"/>
      <c r="X2" s="17"/>
      <c r="Y2" s="17"/>
      <c r="Z2" s="17"/>
      <c r="AA2" s="17"/>
      <c r="AB2" s="17"/>
      <c r="AC2" s="17"/>
      <c r="AD2" s="17"/>
      <c r="AE2" s="17"/>
      <c r="AF2" s="17"/>
      <c r="AG2" s="17"/>
      <c r="AH2" s="17"/>
      <c r="AI2" s="13"/>
    </row>
    <row r="3" spans="1:35" ht="24.95" customHeight="1" x14ac:dyDescent="0.15">
      <c r="A3" s="13"/>
      <c r="B3" s="13"/>
      <c r="C3" s="13"/>
      <c r="D3" s="13"/>
      <c r="E3" s="13"/>
      <c r="F3" s="13"/>
      <c r="G3" s="13"/>
      <c r="H3" s="13"/>
      <c r="I3" s="13"/>
      <c r="J3" s="13"/>
      <c r="K3" s="13"/>
      <c r="L3" s="13"/>
      <c r="M3" s="13"/>
      <c r="N3" s="13"/>
      <c r="O3" s="17"/>
      <c r="P3" s="17"/>
      <c r="Q3" s="17"/>
      <c r="R3" s="13"/>
      <c r="S3" s="13"/>
      <c r="T3" s="13"/>
      <c r="U3" s="13"/>
      <c r="V3" s="13"/>
      <c r="W3" s="13"/>
      <c r="X3" s="13"/>
      <c r="Y3" s="13"/>
      <c r="Z3" s="13"/>
      <c r="AA3" s="13"/>
      <c r="AB3" s="13"/>
      <c r="AC3" s="13"/>
      <c r="AD3" s="13"/>
      <c r="AE3" s="13"/>
      <c r="AF3" s="13"/>
      <c r="AG3" s="13"/>
      <c r="AH3" s="13"/>
      <c r="AI3" s="13"/>
    </row>
    <row r="4" spans="1:35" ht="13.5" x14ac:dyDescent="0.15">
      <c r="A4" s="13"/>
      <c r="B4" s="14"/>
      <c r="C4" s="14"/>
      <c r="D4" s="14"/>
      <c r="E4" s="14"/>
      <c r="F4" s="14"/>
      <c r="G4" s="14"/>
      <c r="H4" s="14"/>
      <c r="I4" s="14"/>
      <c r="J4" s="14"/>
      <c r="K4" s="14"/>
      <c r="L4" s="14"/>
      <c r="M4" s="14"/>
      <c r="N4" s="17"/>
      <c r="O4" s="17"/>
      <c r="P4" s="17"/>
      <c r="Q4" s="17"/>
      <c r="R4" s="13"/>
      <c r="S4" s="13"/>
      <c r="T4" s="18"/>
      <c r="U4" s="13"/>
      <c r="V4" s="19"/>
      <c r="W4" s="19"/>
      <c r="X4" s="19"/>
      <c r="Y4" s="19"/>
      <c r="Z4" s="19"/>
      <c r="AA4" s="19"/>
      <c r="AB4" s="19"/>
      <c r="AC4" s="19"/>
      <c r="AD4" s="19"/>
      <c r="AE4" s="19"/>
      <c r="AF4" s="19"/>
      <c r="AG4" s="19"/>
      <c r="AH4" s="18" t="s">
        <v>62</v>
      </c>
      <c r="AI4" s="13"/>
    </row>
    <row r="5" spans="1:35" ht="13.5" x14ac:dyDescent="0.15">
      <c r="A5" s="13"/>
      <c r="B5" s="14"/>
      <c r="C5" s="14"/>
      <c r="D5" s="14"/>
      <c r="E5" s="14"/>
      <c r="F5" s="14"/>
      <c r="G5" s="14"/>
      <c r="H5" s="14"/>
      <c r="I5" s="14"/>
      <c r="J5" s="14"/>
      <c r="K5" s="14"/>
      <c r="L5" s="14"/>
      <c r="M5" s="14"/>
      <c r="N5" s="17"/>
      <c r="O5" s="17"/>
      <c r="P5" s="17"/>
      <c r="Q5" s="17"/>
      <c r="R5" s="13"/>
      <c r="S5" s="13"/>
      <c r="T5" s="18"/>
      <c r="U5" s="18"/>
      <c r="V5" s="18"/>
      <c r="W5" s="18"/>
      <c r="X5" s="18"/>
      <c r="Y5" s="18"/>
      <c r="Z5" s="18"/>
      <c r="AA5" s="18"/>
      <c r="AB5" s="18"/>
      <c r="AC5" s="18"/>
      <c r="AD5" s="18"/>
      <c r="AE5" s="18"/>
      <c r="AF5" s="18"/>
      <c r="AG5" s="18"/>
      <c r="AH5" s="20" t="s">
        <v>63</v>
      </c>
      <c r="AI5" s="13"/>
    </row>
    <row r="6" spans="1:35" ht="13.5" x14ac:dyDescent="0.15">
      <c r="A6" s="13"/>
      <c r="B6" s="14"/>
      <c r="C6" s="14"/>
      <c r="D6" s="14"/>
      <c r="E6" s="14"/>
      <c r="F6" s="14"/>
      <c r="G6" s="14"/>
      <c r="H6" s="14"/>
      <c r="I6" s="14"/>
      <c r="J6" s="14"/>
      <c r="K6" s="14"/>
      <c r="L6" s="14"/>
      <c r="M6" s="14"/>
      <c r="N6" s="17"/>
      <c r="O6" s="17"/>
      <c r="P6" s="17"/>
      <c r="Q6" s="17"/>
      <c r="R6" s="13"/>
      <c r="S6" s="13"/>
      <c r="T6" s="18"/>
      <c r="U6" s="18"/>
      <c r="V6" s="18"/>
      <c r="W6" s="18"/>
      <c r="X6" s="18"/>
      <c r="Y6" s="18"/>
      <c r="Z6" s="18"/>
      <c r="AA6" s="18"/>
      <c r="AB6" s="18"/>
      <c r="AC6" s="18"/>
      <c r="AD6" s="18"/>
      <c r="AE6" s="18"/>
      <c r="AF6" s="18"/>
      <c r="AG6" s="18"/>
      <c r="AH6" s="20" t="s">
        <v>64</v>
      </c>
      <c r="AI6" s="13"/>
    </row>
    <row r="7" spans="1:35" ht="13.5" x14ac:dyDescent="0.15">
      <c r="A7" s="13"/>
      <c r="B7" s="14"/>
      <c r="C7" s="14"/>
      <c r="D7" s="14"/>
      <c r="E7" s="14"/>
      <c r="F7" s="14"/>
      <c r="G7" s="14"/>
      <c r="H7" s="14"/>
      <c r="I7" s="14"/>
      <c r="J7" s="14"/>
      <c r="K7" s="14"/>
      <c r="L7" s="14"/>
      <c r="M7" s="14"/>
      <c r="N7" s="17"/>
      <c r="O7" s="17"/>
      <c r="P7" s="17"/>
      <c r="Q7" s="17"/>
      <c r="R7" s="13"/>
      <c r="S7" s="13"/>
      <c r="T7" s="19"/>
      <c r="U7" s="13"/>
      <c r="V7" s="19"/>
      <c r="W7" s="19"/>
      <c r="X7" s="19"/>
      <c r="Y7" s="19"/>
      <c r="Z7" s="19"/>
      <c r="AA7" s="19"/>
      <c r="AB7" s="19"/>
      <c r="AC7" s="19"/>
      <c r="AD7" s="19"/>
      <c r="AE7" s="19"/>
      <c r="AF7" s="19"/>
      <c r="AG7" s="19"/>
      <c r="AH7" s="19" t="s">
        <v>73</v>
      </c>
      <c r="AI7" s="13"/>
    </row>
    <row r="8" spans="1:35" ht="13.5" x14ac:dyDescent="0.15">
      <c r="A8" s="13"/>
      <c r="B8" s="13"/>
      <c r="C8" s="13"/>
      <c r="D8" s="13"/>
      <c r="E8" s="13"/>
      <c r="F8" s="13"/>
      <c r="G8" s="13"/>
      <c r="H8" s="13"/>
      <c r="I8" s="13"/>
      <c r="J8" s="13"/>
      <c r="K8" s="13"/>
      <c r="L8" s="13"/>
      <c r="M8" s="13"/>
      <c r="N8" s="13"/>
      <c r="O8" s="13"/>
      <c r="P8" s="13"/>
      <c r="Q8" s="13"/>
      <c r="R8" s="13"/>
      <c r="S8" s="13"/>
      <c r="T8" s="13"/>
      <c r="U8" s="13"/>
      <c r="V8" s="13"/>
      <c r="W8" s="13"/>
      <c r="X8" s="68" t="str">
        <f>IF(AD8="","","弁理士")</f>
        <v>弁理士</v>
      </c>
      <c r="Y8" s="55"/>
      <c r="Z8" s="55"/>
      <c r="AA8" s="55"/>
      <c r="AB8" s="55"/>
      <c r="AC8" s="13"/>
      <c r="AD8" s="43" t="s">
        <v>76</v>
      </c>
      <c r="AE8" s="13"/>
      <c r="AF8" s="13"/>
      <c r="AG8" s="13"/>
      <c r="AH8" s="13"/>
      <c r="AI8" s="13"/>
    </row>
    <row r="9" spans="1:35" ht="13.5" x14ac:dyDescent="0.15">
      <c r="A9" s="13"/>
      <c r="B9" s="13"/>
      <c r="C9" s="13"/>
      <c r="D9" s="13"/>
      <c r="E9" s="13"/>
      <c r="F9" s="13"/>
      <c r="G9" s="13"/>
      <c r="H9" s="13"/>
      <c r="I9" s="13"/>
      <c r="J9" s="13"/>
      <c r="K9" s="13"/>
      <c r="L9" s="13"/>
      <c r="M9" s="13"/>
      <c r="N9" s="13"/>
      <c r="O9" s="13"/>
      <c r="P9" s="13"/>
      <c r="Q9" s="13"/>
      <c r="R9" s="13"/>
      <c r="S9" s="13"/>
      <c r="T9" s="13"/>
      <c r="U9" s="13"/>
      <c r="V9" s="13"/>
      <c r="W9" s="13"/>
      <c r="X9" s="68" t="str">
        <f>IF(AD9="","","事務責任者")</f>
        <v>事務責任者</v>
      </c>
      <c r="Y9" s="55"/>
      <c r="Z9" s="55"/>
      <c r="AA9" s="55"/>
      <c r="AB9" s="55"/>
      <c r="AC9" s="43"/>
      <c r="AD9" s="43" t="s">
        <v>65</v>
      </c>
      <c r="AE9" s="13"/>
      <c r="AF9" s="13"/>
      <c r="AG9" s="13"/>
      <c r="AH9" s="13"/>
      <c r="AI9" s="13"/>
    </row>
    <row r="10" spans="1:35" ht="13.5" x14ac:dyDescent="0.15">
      <c r="A10" s="13"/>
      <c r="B10" s="13"/>
      <c r="C10" s="13"/>
      <c r="D10" s="13"/>
      <c r="E10" s="13"/>
      <c r="F10" s="13"/>
      <c r="G10" s="13"/>
      <c r="H10" s="13"/>
      <c r="I10" s="13"/>
      <c r="J10" s="13"/>
      <c r="K10" s="13"/>
      <c r="L10" s="13"/>
      <c r="M10" s="13"/>
      <c r="N10" s="13"/>
      <c r="O10" s="13"/>
      <c r="P10" s="13"/>
      <c r="Q10" s="13"/>
      <c r="R10" s="13"/>
      <c r="S10" s="13"/>
      <c r="T10" s="13"/>
      <c r="U10" s="13"/>
      <c r="V10" s="13"/>
      <c r="W10" s="13"/>
      <c r="X10" s="68"/>
      <c r="Y10" s="55"/>
      <c r="Z10" s="55"/>
      <c r="AA10" s="55"/>
      <c r="AB10" s="55"/>
      <c r="AC10" s="13"/>
      <c r="AD10" s="13"/>
      <c r="AE10" s="13"/>
      <c r="AF10" s="13"/>
      <c r="AG10" s="13"/>
      <c r="AH10" s="13"/>
      <c r="AI10" s="13"/>
    </row>
    <row r="11" spans="1:35" ht="24.95" customHeight="1" x14ac:dyDescent="0.1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row>
    <row r="12" spans="1:35" ht="35.1" customHeight="1" x14ac:dyDescent="0.15">
      <c r="A12" s="21"/>
      <c r="B12" s="50" t="str">
        <f>CONCATENATE(IF(COUNTIF(input!B5,"*商標*"),"更新料","年金"),"納付についてのお知らせ")</f>
        <v>年金納付についてのお知らせ</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13"/>
    </row>
    <row r="13" spans="1:35" ht="15"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row>
    <row r="14" spans="1:35" ht="24.95" customHeight="1" x14ac:dyDescent="0.15">
      <c r="A14" s="13"/>
      <c r="B14" s="16" t="s">
        <v>16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1:35" ht="24.95" customHeight="1" x14ac:dyDescent="0.15">
      <c r="A15" s="13"/>
      <c r="B15" s="41" t="str">
        <f>CONCATENATE("さて、",IF(COUNTIF(input!B2,"*会社*"),"貴社","貴殿"),"が所有しております下記",IF(COUNTIF(input!B5,"*特許*"),"特許権",IF(COUNTIF(input!B5,"*実用新案*"),"実用新案権",IF(COUNTIF(input!B5,"*意匠*"),"意匠権",IF(COUNTIF(input!B5,"*商標*"),"商標権",)))),"の",IF(COUNTIF(input!B5,"*商標*"),"次年度更新料","次年度分年金"),"の納付期限が近づいてまいりました")</f>
        <v>さて、貴社が所有しております下記特許権の次年度分年金の納付期限が近づいてまいりました</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row>
    <row r="16" spans="1:35" ht="24.95" customHeight="1" x14ac:dyDescent="0.15">
      <c r="A16" s="13"/>
      <c r="B16" s="41" t="s">
        <v>61</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row>
    <row r="17" spans="1:35" ht="15" customHeight="1" x14ac:dyDescent="0.1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row>
    <row r="18" spans="1:35" ht="24.95" customHeight="1" x14ac:dyDescent="0.15">
      <c r="A18" s="13"/>
      <c r="B18" s="16" t="str">
        <f>CONCATENATE("つきましては、当該",IF(COUNTIF(input!B5,"*商標*"),"更新料","年金"),"の支払いを希望されるか否かにつき、回答期限迄に同封の指示書にて、")</f>
        <v>つきましては、当該年金の支払いを希望されるか否かにつき、回答期限迄に同封の指示書にて、</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row>
    <row r="19" spans="1:35" ht="24.95" customHeight="1" x14ac:dyDescent="0.15">
      <c r="A19" s="13"/>
      <c r="B19" s="41" t="str">
        <f>CONCATENATE(IF(COUNTIF(input!B2,"*会社*"),"貴社","貴殿"),"のご指示賜り度く、お御願い申し上げます。")</f>
        <v>貴社のご指示賜り度く、お御願い申し上げます。</v>
      </c>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row>
    <row r="20" spans="1:35" ht="15"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spans="1:35" ht="24.95" customHeight="1" x14ac:dyDescent="0.15">
      <c r="A21" s="13"/>
      <c r="B21" s="16" t="str">
        <f>CONCATENATE("なお、前記納付期限までに当該",IF(COUNTIF(input!B5,"*商標*"),"更新料","年金"),"を納付しない場合は、下記",IF(COUNTIF(input!B5,"*特許*"),"特許権",IF(COUNTIF(input!B5,"*実用新案*"),"実用新案権",IF(COUNTIF(input!B5,"*意匠*"),"意匠権",IF(COUNTIF(input!B5,"*商標*"),"商標権",)))),"は、消滅されたものと")</f>
        <v>なお、前記納付期限までに当該年金を納付しない場合は、下記特許権は、消滅されたものと</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row>
    <row r="22" spans="1:35" ht="24.95" customHeight="1" x14ac:dyDescent="0.15">
      <c r="A22" s="13"/>
      <c r="B22" s="16" t="s">
        <v>17</v>
      </c>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9" t="s">
        <v>26</v>
      </c>
      <c r="AH22" s="13"/>
      <c r="AI22" s="13"/>
    </row>
    <row r="23" spans="1:35" ht="24.95"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row>
    <row r="24" spans="1:35" ht="5.0999999999999996" customHeight="1" x14ac:dyDescent="0.15">
      <c r="A24" s="13"/>
      <c r="B24" s="14"/>
      <c r="C24" s="48" t="s">
        <v>18</v>
      </c>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13"/>
    </row>
    <row r="25" spans="1:35" ht="15" customHeight="1" x14ac:dyDescent="0.15">
      <c r="A25" s="13"/>
      <c r="B25" s="22"/>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13"/>
    </row>
    <row r="26" spans="1:35" ht="5.0999999999999996" customHeight="1" x14ac:dyDescent="0.15">
      <c r="A26" s="13"/>
      <c r="B26" s="23"/>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13"/>
    </row>
    <row r="27" spans="1:35" ht="15" customHeight="1" x14ac:dyDescent="0.1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row>
    <row r="28" spans="1:35" ht="24.95" customHeight="1" x14ac:dyDescent="0.15">
      <c r="A28" s="13"/>
      <c r="B28" s="13"/>
      <c r="C28" s="52" t="s">
        <v>19</v>
      </c>
      <c r="D28" s="65"/>
      <c r="E28" s="65"/>
      <c r="F28" s="65"/>
      <c r="G28" s="65"/>
      <c r="H28" s="65"/>
      <c r="I28" s="65"/>
      <c r="J28" s="13"/>
      <c r="K28" s="51" t="str">
        <f>DBCS(CONCATENATE(input!B5,"第",input!B6,"号"))</f>
        <v>特許第１２３４２６７８号</v>
      </c>
      <c r="L28" s="52"/>
      <c r="M28" s="52"/>
      <c r="N28" s="52"/>
      <c r="O28" s="52"/>
      <c r="P28" s="52"/>
      <c r="Q28" s="52"/>
      <c r="R28" s="52"/>
      <c r="S28" s="52"/>
      <c r="T28" s="52"/>
      <c r="U28" s="52"/>
      <c r="V28" s="52"/>
      <c r="W28" s="52"/>
      <c r="X28" s="52"/>
      <c r="Y28" s="52"/>
      <c r="Z28" s="52"/>
      <c r="AA28" s="52"/>
      <c r="AB28" s="52"/>
      <c r="AC28" s="52"/>
      <c r="AD28" s="52"/>
      <c r="AE28" s="52"/>
      <c r="AF28" s="52"/>
      <c r="AG28" s="52"/>
      <c r="AH28" s="13"/>
      <c r="AI28" s="13"/>
    </row>
    <row r="29" spans="1:35" ht="24.95" customHeight="1" x14ac:dyDescent="0.15">
      <c r="A29" s="13"/>
      <c r="B29" s="13"/>
      <c r="C29" s="52" t="s">
        <v>20</v>
      </c>
      <c r="D29" s="65"/>
      <c r="E29" s="65"/>
      <c r="F29" s="65"/>
      <c r="G29" s="65"/>
      <c r="H29" s="65"/>
      <c r="I29" s="65"/>
      <c r="J29" s="13"/>
      <c r="K29" s="53" t="str">
        <f>input!B7</f>
        <v>風邪薬の製造方法</v>
      </c>
      <c r="L29" s="53"/>
      <c r="M29" s="53"/>
      <c r="N29" s="53"/>
      <c r="O29" s="53"/>
      <c r="P29" s="53"/>
      <c r="Q29" s="53"/>
      <c r="R29" s="53"/>
      <c r="S29" s="53"/>
      <c r="T29" s="53"/>
      <c r="U29" s="53"/>
      <c r="V29" s="53"/>
      <c r="W29" s="53"/>
      <c r="X29" s="53"/>
      <c r="Y29" s="53"/>
      <c r="Z29" s="53"/>
      <c r="AA29" s="53"/>
      <c r="AB29" s="53"/>
      <c r="AC29" s="53"/>
      <c r="AD29" s="53"/>
      <c r="AE29" s="53"/>
      <c r="AF29" s="53"/>
      <c r="AG29" s="53"/>
      <c r="AH29" s="13"/>
      <c r="AI29" s="13"/>
    </row>
    <row r="30" spans="1:35" ht="24.95" customHeight="1" x14ac:dyDescent="0.15">
      <c r="A30" s="13"/>
      <c r="B30" s="13"/>
      <c r="C30" s="52" t="s">
        <v>21</v>
      </c>
      <c r="D30" s="65"/>
      <c r="E30" s="65"/>
      <c r="F30" s="65"/>
      <c r="G30" s="65"/>
      <c r="H30" s="65"/>
      <c r="I30" s="65"/>
      <c r="J30" s="13"/>
      <c r="K30" s="53" t="str">
        <f>input!B8</f>
        <v>JP0001</v>
      </c>
      <c r="L30" s="53"/>
      <c r="M30" s="53"/>
      <c r="N30" s="53"/>
      <c r="O30" s="53"/>
      <c r="P30" s="53"/>
      <c r="Q30" s="53"/>
      <c r="R30" s="53"/>
      <c r="S30" s="53"/>
      <c r="T30" s="53"/>
      <c r="U30" s="53"/>
      <c r="V30" s="53"/>
      <c r="W30" s="53"/>
      <c r="X30" s="53"/>
      <c r="Y30" s="53"/>
      <c r="Z30" s="53"/>
      <c r="AA30" s="53"/>
      <c r="AB30" s="53"/>
      <c r="AC30" s="53"/>
      <c r="AD30" s="53"/>
      <c r="AE30" s="53"/>
      <c r="AF30" s="53"/>
      <c r="AG30" s="53"/>
      <c r="AH30" s="13"/>
      <c r="AI30" s="13"/>
    </row>
    <row r="31" spans="1:35" ht="24.95" customHeight="1" x14ac:dyDescent="0.15">
      <c r="A31" s="13"/>
      <c r="B31" s="13"/>
      <c r="C31" s="52" t="str">
        <f>IF(COUNTIF(input!B5,"*商標*"),IF(input!B9=10,"【一括納付】","【分割納付】"),"【納付年次】")</f>
        <v>【納付年次】</v>
      </c>
      <c r="D31" s="65"/>
      <c r="E31" s="65"/>
      <c r="F31" s="65"/>
      <c r="G31" s="65"/>
      <c r="H31" s="65"/>
      <c r="I31" s="65"/>
      <c r="J31" s="13"/>
      <c r="K31" s="55" t="str">
        <f>IF(COUNTIF(input!B5,"*商標*"),DBCS(CONCATENATE("第",input!B9,"年分")),DBCS(CONCATENATE("第",input!B9+1,"年分年金")))</f>
        <v>第４年分年金</v>
      </c>
      <c r="L31" s="55"/>
      <c r="M31" s="55"/>
      <c r="N31" s="55"/>
      <c r="O31" s="55"/>
      <c r="P31" s="55"/>
      <c r="Q31" s="55"/>
      <c r="R31" s="55"/>
      <c r="S31" s="55"/>
      <c r="T31" s="55"/>
      <c r="U31" s="55"/>
      <c r="V31" s="55"/>
      <c r="W31" s="55"/>
      <c r="X31" s="55"/>
      <c r="Y31" s="55"/>
      <c r="Z31" s="55"/>
      <c r="AA31" s="55"/>
      <c r="AB31" s="55"/>
      <c r="AC31" s="55"/>
      <c r="AD31" s="55"/>
      <c r="AE31" s="55"/>
      <c r="AF31" s="55"/>
      <c r="AG31" s="55"/>
      <c r="AH31" s="13"/>
      <c r="AI31" s="13"/>
    </row>
    <row r="32" spans="1:35" ht="24.95" customHeight="1" x14ac:dyDescent="0.15">
      <c r="A32" s="13"/>
      <c r="B32" s="13"/>
      <c r="C32" s="52" t="s">
        <v>22</v>
      </c>
      <c r="D32" s="65"/>
      <c r="E32" s="65"/>
      <c r="F32" s="65"/>
      <c r="G32" s="65"/>
      <c r="H32" s="65"/>
      <c r="I32" s="65"/>
      <c r="J32" s="13"/>
      <c r="K32" s="56">
        <f>input!B10</f>
        <v>43896</v>
      </c>
      <c r="L32" s="57"/>
      <c r="M32" s="57"/>
      <c r="N32" s="57"/>
      <c r="O32" s="57"/>
      <c r="P32" s="57"/>
      <c r="Q32" s="57"/>
      <c r="R32" s="57"/>
      <c r="S32" s="57"/>
      <c r="T32" s="57"/>
      <c r="U32" s="57"/>
      <c r="V32" s="57"/>
      <c r="W32" s="57"/>
      <c r="X32" s="57"/>
      <c r="Y32" s="57"/>
      <c r="Z32" s="57"/>
      <c r="AA32" s="57"/>
      <c r="AB32" s="57"/>
      <c r="AC32" s="57"/>
      <c r="AD32" s="57"/>
      <c r="AE32" s="57"/>
      <c r="AF32" s="57"/>
      <c r="AG32" s="57"/>
      <c r="AH32" s="13"/>
      <c r="AI32" s="13"/>
    </row>
    <row r="33" spans="1:35" ht="24.95" customHeight="1" x14ac:dyDescent="0.15">
      <c r="A33" s="13"/>
      <c r="B33" s="13"/>
      <c r="C33" s="59" t="str">
        <f>IF(K33="","","【共有者】")</f>
        <v>【共有者】</v>
      </c>
      <c r="D33" s="64"/>
      <c r="E33" s="64"/>
      <c r="F33" s="64"/>
      <c r="G33" s="64"/>
      <c r="H33" s="64"/>
      <c r="I33" s="64"/>
      <c r="J33" s="13"/>
      <c r="K33" s="60" t="str">
        <f>IF(input!B14=1,"",input!B4)</f>
        <v>株式会社黄野薬品;　赤野製薬工業株式会社</v>
      </c>
      <c r="L33" s="59"/>
      <c r="M33" s="59"/>
      <c r="N33" s="59"/>
      <c r="O33" s="59"/>
      <c r="P33" s="59"/>
      <c r="Q33" s="59"/>
      <c r="R33" s="59"/>
      <c r="S33" s="59"/>
      <c r="T33" s="59"/>
      <c r="U33" s="59"/>
      <c r="V33" s="59"/>
      <c r="W33" s="59"/>
      <c r="X33" s="59"/>
      <c r="Y33" s="59"/>
      <c r="Z33" s="59"/>
      <c r="AA33" s="59"/>
      <c r="AB33" s="59"/>
      <c r="AC33" s="59"/>
      <c r="AD33" s="59"/>
      <c r="AE33" s="59"/>
      <c r="AF33" s="59"/>
      <c r="AG33" s="59"/>
      <c r="AH33" s="13"/>
      <c r="AI33" s="13"/>
    </row>
    <row r="34" spans="1:35" ht="15" customHeight="1" x14ac:dyDescent="0.1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row>
    <row r="35" spans="1:35" ht="24.95" customHeight="1" x14ac:dyDescent="0.15">
      <c r="A35" s="13"/>
      <c r="B35" s="13"/>
      <c r="C35" s="52" t="s">
        <v>23</v>
      </c>
      <c r="D35" s="65"/>
      <c r="E35" s="65"/>
      <c r="F35" s="65"/>
      <c r="G35" s="65"/>
      <c r="H35" s="65"/>
      <c r="I35" s="65"/>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row>
    <row r="36" spans="1:35" ht="24.95" customHeight="1" x14ac:dyDescent="0.15">
      <c r="A36" s="13"/>
      <c r="B36" s="13"/>
      <c r="C36" s="13"/>
      <c r="D36" s="52" t="s">
        <v>24</v>
      </c>
      <c r="E36" s="52"/>
      <c r="F36" s="52"/>
      <c r="G36" s="52"/>
      <c r="H36" s="52"/>
      <c r="I36" s="52"/>
      <c r="J36" s="13"/>
      <c r="K36" s="62">
        <f>input!B17</f>
        <v>3950</v>
      </c>
      <c r="L36" s="66"/>
      <c r="M36" s="66"/>
      <c r="N36" s="66"/>
      <c r="O36" s="66"/>
      <c r="P36" s="35"/>
      <c r="Q36" s="35"/>
      <c r="R36" s="35"/>
      <c r="S36" s="35"/>
      <c r="T36" s="35"/>
      <c r="U36" s="35"/>
      <c r="V36" s="35"/>
      <c r="W36" s="35"/>
      <c r="X36" s="35"/>
      <c r="Y36" s="35"/>
      <c r="Z36" s="35"/>
      <c r="AA36" s="35"/>
      <c r="AB36" s="35"/>
      <c r="AC36" s="35"/>
      <c r="AD36" s="35"/>
      <c r="AE36" s="35"/>
      <c r="AF36" s="35"/>
      <c r="AG36" s="35"/>
      <c r="AH36" s="13"/>
      <c r="AI36" s="13"/>
    </row>
    <row r="37" spans="1:35" ht="24.95" customHeight="1" x14ac:dyDescent="0.15">
      <c r="A37" s="13"/>
      <c r="B37" s="13"/>
      <c r="C37" s="13"/>
      <c r="D37" s="52" t="s">
        <v>25</v>
      </c>
      <c r="E37" s="52"/>
      <c r="F37" s="52"/>
      <c r="G37" s="52"/>
      <c r="H37" s="52"/>
      <c r="I37" s="52"/>
      <c r="J37" s="13"/>
      <c r="K37" s="62">
        <f>input!B13</f>
        <v>11000</v>
      </c>
      <c r="L37" s="63"/>
      <c r="M37" s="63"/>
      <c r="N37" s="63"/>
      <c r="O37" s="63"/>
      <c r="P37" s="42" t="s">
        <v>60</v>
      </c>
      <c r="Q37" s="24"/>
      <c r="R37" s="24"/>
      <c r="S37" s="24"/>
      <c r="T37" s="24"/>
      <c r="U37" s="24"/>
      <c r="V37" s="24"/>
      <c r="W37" s="24"/>
      <c r="X37" s="24"/>
      <c r="Y37" s="24"/>
      <c r="Z37" s="24"/>
      <c r="AA37" s="24"/>
      <c r="AB37" s="24"/>
      <c r="AC37" s="24"/>
      <c r="AD37" s="24"/>
      <c r="AE37" s="24"/>
      <c r="AF37" s="24"/>
      <c r="AG37" s="24"/>
      <c r="AH37" s="13"/>
      <c r="AI37" s="13"/>
    </row>
    <row r="38" spans="1:35" ht="24.95" customHeight="1" x14ac:dyDescent="0.15">
      <c r="A38" s="13"/>
      <c r="B38" s="13"/>
      <c r="C38" s="13"/>
      <c r="D38" s="59" t="str">
        <f>IF(K38="","","【備考】")</f>
        <v>【備考】</v>
      </c>
      <c r="E38" s="59"/>
      <c r="F38" s="59"/>
      <c r="G38" s="59"/>
      <c r="H38" s="59"/>
      <c r="I38" s="59"/>
      <c r="J38" s="13"/>
      <c r="K38" s="58" t="str">
        <f>IF(AND(input!B15&lt;&gt;1,input!B16&lt;&gt;1),CONCATENATE("印紙代は、貴社持分【",TEXT(input!B15,"##/##"),"】、軽減申請【",TEXT(input!B16,"##/##"),"】を反映した金額"),IF(input!B15&lt;&gt;1,CONCATENATE("印紙代は、貴社持分【",TEXT(input!B15,"##/##"),"】を反映した金額"),IF(input!B16&lt;&gt;1,CONCATENATE("印紙代は、軽減申請【",TEXT(input!B16,"##/##"),"】を反映した金額"),"")))</f>
        <v>印紙代は、貴社持分【1/2】を反映した金額</v>
      </c>
      <c r="L38" s="59"/>
      <c r="M38" s="59"/>
      <c r="N38" s="59"/>
      <c r="O38" s="59"/>
      <c r="P38" s="59"/>
      <c r="Q38" s="59"/>
      <c r="R38" s="59"/>
      <c r="S38" s="59"/>
      <c r="T38" s="59"/>
      <c r="U38" s="59"/>
      <c r="V38" s="59"/>
      <c r="W38" s="59"/>
      <c r="X38" s="59"/>
      <c r="Y38" s="59"/>
      <c r="Z38" s="59"/>
      <c r="AA38" s="59"/>
      <c r="AB38" s="59"/>
      <c r="AC38" s="59"/>
      <c r="AD38" s="59"/>
      <c r="AE38" s="59"/>
      <c r="AF38" s="59"/>
      <c r="AG38" s="59"/>
      <c r="AH38" s="13"/>
      <c r="AI38" s="13"/>
    </row>
    <row r="39" spans="1:35" ht="15"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row>
    <row r="40" spans="1:35" ht="24.95" customHeight="1" x14ac:dyDescent="0.15">
      <c r="A40" s="13"/>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13"/>
    </row>
    <row r="41" spans="1:35" ht="24.95" customHeight="1" x14ac:dyDescent="0.15">
      <c r="A41" s="13"/>
      <c r="B41" s="61" t="str">
        <f>DBCS(CONCATENATE("（",TEXT(input!B18,"yyyy年m月d日"),"までにご返送下さい。）"))</f>
        <v>（２０２０年３月３０日までにご返送下さい。）</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13"/>
    </row>
    <row r="42" spans="1:35" ht="24.95" customHeight="1" x14ac:dyDescent="0.15">
      <c r="A42" s="13"/>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13"/>
    </row>
    <row r="43" spans="1:35" ht="24.95" customHeight="1" x14ac:dyDescent="0.15">
      <c r="A43" s="13"/>
      <c r="B43" s="13"/>
      <c r="C43" s="13"/>
      <c r="D43" s="13"/>
      <c r="E43" s="13"/>
      <c r="F43" s="13"/>
      <c r="G43" s="13"/>
      <c r="H43" s="13"/>
      <c r="I43" s="13"/>
      <c r="J43" s="13"/>
      <c r="K43" s="13"/>
      <c r="L43" s="13"/>
      <c r="M43" s="13"/>
      <c r="N43" s="13"/>
      <c r="O43" s="13"/>
      <c r="P43" s="13"/>
      <c r="Q43" s="13"/>
      <c r="R43" s="13"/>
      <c r="S43" s="14"/>
      <c r="T43" s="14"/>
      <c r="U43" s="14"/>
      <c r="V43" s="14"/>
      <c r="W43" s="14"/>
      <c r="X43" s="13"/>
      <c r="Y43" s="15"/>
      <c r="Z43" s="15"/>
      <c r="AA43" s="15"/>
      <c r="AB43" s="27" t="s">
        <v>32</v>
      </c>
      <c r="AC43" s="28"/>
      <c r="AD43" s="29"/>
      <c r="AE43" s="19" t="s">
        <v>31</v>
      </c>
      <c r="AF43" s="29"/>
      <c r="AG43" s="29"/>
      <c r="AH43" s="19" t="s">
        <v>30</v>
      </c>
      <c r="AI43" s="13"/>
    </row>
    <row r="44" spans="1:35" ht="24.95" customHeight="1" x14ac:dyDescent="0.15">
      <c r="A44" s="13"/>
      <c r="B44" s="45" t="s">
        <v>62</v>
      </c>
      <c r="C44" s="14"/>
      <c r="D44" s="14"/>
      <c r="E44" s="14"/>
      <c r="F44" s="14"/>
      <c r="G44" s="14"/>
      <c r="H44" s="14"/>
      <c r="I44" s="14"/>
      <c r="J44" s="14"/>
      <c r="K44" s="14"/>
      <c r="L44" s="14"/>
      <c r="M44" s="16"/>
      <c r="N44" s="16"/>
      <c r="O44" s="16"/>
      <c r="P44" s="16"/>
      <c r="Q44" s="16"/>
      <c r="R44" s="16"/>
      <c r="S44" s="14"/>
      <c r="T44" s="14"/>
      <c r="U44" s="14"/>
      <c r="V44" s="14"/>
      <c r="W44" s="14"/>
      <c r="X44" s="17"/>
      <c r="Y44" s="17"/>
      <c r="Z44" s="17"/>
      <c r="AA44" s="17"/>
      <c r="AB44" s="17"/>
      <c r="AC44" s="17"/>
      <c r="AD44" s="17"/>
      <c r="AE44" s="17"/>
      <c r="AF44" s="17"/>
      <c r="AG44" s="17"/>
      <c r="AH44" s="17"/>
      <c r="AI44" s="13"/>
    </row>
    <row r="45" spans="1:35" ht="13.5" x14ac:dyDescent="0.15">
      <c r="A45" s="13"/>
      <c r="B45" s="13"/>
      <c r="C45" s="47" t="s">
        <v>71</v>
      </c>
      <c r="D45" s="47"/>
      <c r="E45" s="47"/>
      <c r="F45" s="47"/>
      <c r="G45" s="43"/>
      <c r="H45" s="44" t="s">
        <v>75</v>
      </c>
      <c r="I45" s="43"/>
      <c r="J45" s="13"/>
      <c r="K45" s="13"/>
      <c r="L45" s="13"/>
      <c r="M45" s="13"/>
      <c r="N45" s="13"/>
      <c r="O45" s="17"/>
      <c r="P45" s="17"/>
      <c r="Q45" s="17"/>
      <c r="R45" s="13"/>
      <c r="S45" s="13"/>
      <c r="T45" s="13"/>
      <c r="U45" s="13"/>
      <c r="V45" s="13"/>
      <c r="W45" s="13"/>
      <c r="X45" s="13"/>
      <c r="Y45" s="13"/>
      <c r="Z45" s="13"/>
      <c r="AA45" s="13"/>
      <c r="AB45" s="13"/>
      <c r="AC45" s="13"/>
      <c r="AD45" s="13"/>
      <c r="AE45" s="13"/>
      <c r="AF45" s="13"/>
      <c r="AG45" s="13"/>
      <c r="AH45" s="13"/>
      <c r="AI45" s="13"/>
    </row>
    <row r="46" spans="1:35" ht="13.5" x14ac:dyDescent="0.15">
      <c r="A46" s="13"/>
      <c r="B46" s="14"/>
      <c r="C46" s="55" t="s">
        <v>72</v>
      </c>
      <c r="D46" s="55"/>
      <c r="E46" s="55"/>
      <c r="F46" s="55"/>
      <c r="G46" s="14"/>
      <c r="H46" s="43" t="s">
        <v>65</v>
      </c>
      <c r="I46" s="14"/>
      <c r="J46" s="14"/>
      <c r="K46" s="14"/>
      <c r="L46" s="14"/>
      <c r="M46" s="30"/>
      <c r="N46" s="17"/>
      <c r="O46" s="17"/>
      <c r="P46" s="17"/>
      <c r="Q46" s="17"/>
      <c r="R46" s="13"/>
      <c r="S46" s="13"/>
      <c r="T46" s="13"/>
      <c r="U46" s="13"/>
      <c r="V46" s="13"/>
      <c r="W46" s="13"/>
      <c r="X46" s="13"/>
      <c r="Y46" s="13"/>
      <c r="Z46" s="13"/>
      <c r="AA46" s="13"/>
      <c r="AB46" s="13"/>
      <c r="AC46" s="13"/>
      <c r="AD46" s="13"/>
      <c r="AE46" s="13"/>
      <c r="AF46" s="13"/>
      <c r="AG46" s="13"/>
      <c r="AH46" s="13"/>
      <c r="AI46" s="13"/>
    </row>
    <row r="47" spans="1:35" ht="13.5" x14ac:dyDescent="0.15">
      <c r="A47" s="13"/>
      <c r="B47" s="14"/>
      <c r="C47" s="55"/>
      <c r="D47" s="55"/>
      <c r="E47" s="55"/>
      <c r="F47" s="55"/>
      <c r="G47" s="14"/>
      <c r="H47" s="14"/>
      <c r="I47" s="14"/>
      <c r="J47" s="14"/>
      <c r="K47" s="14"/>
      <c r="L47" s="14"/>
      <c r="M47" s="30" t="s">
        <v>33</v>
      </c>
      <c r="N47" s="17"/>
      <c r="O47" s="17"/>
      <c r="P47" s="17"/>
      <c r="Q47" s="17"/>
      <c r="R47" s="13"/>
      <c r="S47" s="13"/>
      <c r="T47" s="13"/>
      <c r="U47" s="13"/>
      <c r="V47" s="13"/>
      <c r="W47" s="13"/>
      <c r="X47" s="13"/>
      <c r="Y47" s="13"/>
      <c r="Z47" s="13"/>
      <c r="AA47" s="13"/>
      <c r="AB47" s="13"/>
      <c r="AC47" s="13"/>
      <c r="AD47" s="13"/>
      <c r="AE47" s="13"/>
      <c r="AF47" s="13"/>
      <c r="AG47" s="13"/>
      <c r="AH47" s="13"/>
      <c r="AI47" s="13"/>
    </row>
    <row r="48" spans="1:35" ht="24.95" customHeight="1" x14ac:dyDescent="0.15">
      <c r="A48" s="13"/>
      <c r="B48" s="14"/>
      <c r="C48" s="14" t="s">
        <v>74</v>
      </c>
      <c r="D48" s="14"/>
      <c r="E48" s="14"/>
      <c r="F48" s="14"/>
      <c r="G48" s="14"/>
      <c r="H48" s="14"/>
      <c r="I48" s="14"/>
      <c r="J48" s="14"/>
      <c r="K48" s="14"/>
      <c r="L48" s="14"/>
      <c r="M48" s="14"/>
      <c r="N48" s="17"/>
      <c r="O48" s="17"/>
      <c r="P48" s="17"/>
      <c r="Q48" s="17"/>
      <c r="R48" s="13"/>
      <c r="S48" s="13"/>
      <c r="T48" s="13"/>
      <c r="U48" s="13"/>
      <c r="V48" s="13"/>
      <c r="W48" s="13"/>
      <c r="X48" s="13"/>
      <c r="Y48" s="13"/>
      <c r="Z48" s="13"/>
      <c r="AA48" s="13"/>
      <c r="AB48" s="13"/>
      <c r="AC48" s="13"/>
      <c r="AD48" s="13"/>
      <c r="AE48" s="13"/>
      <c r="AF48" s="13"/>
      <c r="AG48" s="13"/>
      <c r="AH48" s="13"/>
      <c r="AI48" s="13"/>
    </row>
    <row r="49" spans="1:35" ht="24.95" customHeight="1" x14ac:dyDescent="0.15">
      <c r="A49" s="13"/>
      <c r="B49" s="14"/>
      <c r="C49" s="14"/>
      <c r="D49" s="14"/>
      <c r="E49" s="14"/>
      <c r="F49" s="14"/>
      <c r="G49" s="14"/>
      <c r="H49" s="14"/>
      <c r="I49" s="14"/>
      <c r="J49" s="14"/>
      <c r="K49" s="14"/>
      <c r="L49" s="14"/>
      <c r="M49" s="14"/>
      <c r="N49" s="17"/>
      <c r="O49" s="17"/>
      <c r="P49" s="17"/>
      <c r="Q49" s="17"/>
      <c r="R49" s="13"/>
      <c r="S49" s="13"/>
      <c r="T49" s="13"/>
      <c r="U49" s="13"/>
      <c r="V49" s="13"/>
      <c r="W49" s="13"/>
      <c r="X49" s="13"/>
      <c r="Y49" s="13"/>
      <c r="Z49" s="13"/>
      <c r="AA49" s="13"/>
      <c r="AB49" s="13"/>
      <c r="AC49" s="13"/>
      <c r="AD49" s="13"/>
      <c r="AE49" s="13"/>
      <c r="AF49" s="13"/>
      <c r="AG49" s="13"/>
      <c r="AH49" s="13"/>
      <c r="AI49" s="13"/>
    </row>
    <row r="50" spans="1:35" ht="24.95" customHeight="1" x14ac:dyDescent="0.15">
      <c r="A50" s="13"/>
      <c r="B50" s="14"/>
      <c r="C50" s="14"/>
      <c r="D50" s="14"/>
      <c r="E50" s="14"/>
      <c r="F50" s="14"/>
      <c r="G50" s="14"/>
      <c r="H50" s="14"/>
      <c r="I50" s="14"/>
      <c r="J50" s="14"/>
      <c r="K50" s="14"/>
      <c r="L50" s="14"/>
      <c r="M50" s="14"/>
      <c r="N50" s="17"/>
      <c r="O50" s="17"/>
      <c r="P50" s="17"/>
      <c r="Q50" s="17"/>
      <c r="R50" s="13"/>
      <c r="S50" s="13"/>
      <c r="T50" s="18"/>
      <c r="U50" s="18"/>
      <c r="V50" s="18"/>
      <c r="W50" s="18"/>
      <c r="X50" s="18"/>
      <c r="Y50" s="18"/>
      <c r="Z50" s="18"/>
      <c r="AA50" s="18"/>
      <c r="AB50" s="18"/>
      <c r="AC50" s="18"/>
      <c r="AD50" s="18"/>
      <c r="AE50" s="18"/>
      <c r="AF50" s="18"/>
      <c r="AG50" s="18"/>
      <c r="AH50" s="20" t="str">
        <f>IF(COUNTIF(input!B2,"*会社*"),CONCATENATE("ご依頼人　",input!B2),CONCATENATE("ご依頼人　　",input!B2,"　様"))</f>
        <v>ご依頼人　赤野製薬工業株式会社</v>
      </c>
      <c r="AI50" s="13"/>
    </row>
    <row r="51" spans="1:35" ht="24.95"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54" t="str">
        <f>IF(COUNTIF(input!B2,"*会社*"),"ご担当","")</f>
        <v>ご担当</v>
      </c>
      <c r="X51" s="55"/>
      <c r="Y51" s="55"/>
      <c r="Z51" s="55"/>
      <c r="AA51" s="55"/>
      <c r="AB51" s="13"/>
      <c r="AC51" s="13"/>
      <c r="AD51" s="13" t="str">
        <f>IF(input!B32="","",input!B32)</f>
        <v/>
      </c>
      <c r="AE51" s="13"/>
      <c r="AF51" s="13"/>
      <c r="AG51" s="13"/>
      <c r="AH51" s="16" t="str">
        <f>IF(COUNTIF(input!B2,"*会社*"),"様","")</f>
        <v>様</v>
      </c>
      <c r="AI51" s="13"/>
    </row>
    <row r="52" spans="1:35" ht="24.95" customHeight="1"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row>
    <row r="53" spans="1:35" ht="35.1" customHeight="1" x14ac:dyDescent="0.15">
      <c r="A53" s="21"/>
      <c r="B53" s="50" t="str">
        <f>CONCATENATE(IF(COUNTIF(input!B5,"*商標*"),"更新料","年金"),"納付指示書")</f>
        <v>年金納付指示書</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13"/>
    </row>
    <row r="54" spans="1:35" ht="24.95"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row>
    <row r="55" spans="1:35" ht="24.95" customHeight="1" x14ac:dyDescent="0.15">
      <c r="A55" s="13"/>
      <c r="B55" s="13"/>
      <c r="C55" s="13"/>
      <c r="D55" s="31" t="str">
        <f>IF(COUNTIF(input!B5,"*商標*"),"次年度更新料の納付の要否","次年度分年金の納付の要否")</f>
        <v>次年度分年金の納付の要否</v>
      </c>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row>
    <row r="56" spans="1:35" ht="24.95" customHeight="1" x14ac:dyDescent="0.15">
      <c r="A56" s="13"/>
      <c r="B56" s="13"/>
      <c r="C56" s="13"/>
      <c r="D56" s="16"/>
      <c r="E56" s="13"/>
      <c r="F56" s="13"/>
      <c r="G56" s="13"/>
      <c r="H56" s="13"/>
      <c r="I56" s="16"/>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row>
    <row r="57" spans="1:35" ht="24.95" customHeight="1" x14ac:dyDescent="0.15">
      <c r="A57" s="13"/>
      <c r="B57" s="13"/>
      <c r="C57" s="13"/>
      <c r="D57" s="16"/>
      <c r="E57" s="13"/>
      <c r="F57" s="13"/>
      <c r="G57" s="13"/>
      <c r="H57" s="67" t="s">
        <v>35</v>
      </c>
      <c r="I57" s="67"/>
      <c r="J57" s="13"/>
      <c r="K57" s="31" t="s">
        <v>36</v>
      </c>
      <c r="L57" s="13"/>
      <c r="M57" s="13"/>
      <c r="N57" s="13"/>
      <c r="O57" s="13"/>
      <c r="P57" s="13"/>
      <c r="Q57" s="13"/>
      <c r="R57" s="13"/>
      <c r="S57" s="13"/>
      <c r="T57" s="13"/>
      <c r="U57" s="13"/>
      <c r="V57" s="13"/>
      <c r="W57" s="13"/>
      <c r="X57" s="13"/>
      <c r="Y57" s="13"/>
      <c r="Z57" s="13"/>
      <c r="AA57" s="13"/>
      <c r="AB57" s="13"/>
      <c r="AC57" s="13"/>
      <c r="AD57" s="13"/>
      <c r="AE57" s="13"/>
      <c r="AF57" s="13"/>
      <c r="AG57" s="13"/>
      <c r="AH57" s="13"/>
      <c r="AI57" s="13"/>
    </row>
    <row r="58" spans="1:35" ht="15" customHeight="1" x14ac:dyDescent="0.15">
      <c r="A58" s="13"/>
      <c r="B58" s="13"/>
      <c r="C58" s="13"/>
      <c r="D58" s="16"/>
      <c r="E58" s="13"/>
      <c r="F58" s="13"/>
      <c r="G58" s="13"/>
      <c r="H58" s="13"/>
      <c r="I58" s="13"/>
      <c r="J58" s="13"/>
      <c r="K58" s="31"/>
      <c r="L58" s="13"/>
      <c r="M58" s="13"/>
      <c r="N58" s="13"/>
      <c r="O58" s="13"/>
      <c r="P58" s="13"/>
      <c r="Q58" s="13"/>
      <c r="R58" s="13"/>
      <c r="S58" s="13"/>
      <c r="T58" s="13"/>
      <c r="U58" s="13"/>
      <c r="V58" s="13"/>
      <c r="W58" s="13"/>
      <c r="X58" s="13"/>
      <c r="Y58" s="13"/>
      <c r="Z58" s="13"/>
      <c r="AA58" s="13"/>
      <c r="AB58" s="13"/>
      <c r="AC58" s="13"/>
      <c r="AD58" s="13"/>
      <c r="AE58" s="13"/>
      <c r="AF58" s="13"/>
      <c r="AG58" s="13"/>
      <c r="AH58" s="13"/>
      <c r="AI58" s="13"/>
    </row>
    <row r="59" spans="1:35" ht="24.95" customHeight="1" x14ac:dyDescent="0.15">
      <c r="A59" s="13"/>
      <c r="B59" s="16"/>
      <c r="C59" s="13"/>
      <c r="D59" s="13"/>
      <c r="E59" s="13"/>
      <c r="F59" s="13"/>
      <c r="G59" s="13"/>
      <c r="H59" s="67" t="s">
        <v>35</v>
      </c>
      <c r="I59" s="67"/>
      <c r="J59" s="13"/>
      <c r="K59" s="31" t="s">
        <v>37</v>
      </c>
      <c r="L59" s="13"/>
      <c r="M59" s="13"/>
      <c r="N59" s="13"/>
      <c r="O59" s="13"/>
      <c r="P59" s="13"/>
      <c r="Q59" s="13"/>
      <c r="R59" s="13"/>
      <c r="S59" s="13"/>
      <c r="T59" s="13"/>
      <c r="U59" s="13"/>
      <c r="V59" s="13"/>
      <c r="W59" s="13"/>
      <c r="X59" s="13"/>
      <c r="Y59" s="13"/>
      <c r="Z59" s="13"/>
      <c r="AA59" s="13"/>
      <c r="AB59" s="13"/>
      <c r="AC59" s="13"/>
      <c r="AD59" s="13"/>
      <c r="AE59" s="13"/>
      <c r="AF59" s="13"/>
      <c r="AG59" s="13"/>
      <c r="AH59" s="13"/>
      <c r="AI59" s="13"/>
    </row>
    <row r="60" spans="1:35" ht="24.95" customHeight="1" x14ac:dyDescent="0.15">
      <c r="A60" s="13"/>
      <c r="B60" s="16"/>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row>
    <row r="61" spans="1:35" ht="24.95" customHeight="1" x14ac:dyDescent="0.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row>
    <row r="62" spans="1:35" ht="5.0999999999999996" customHeight="1" x14ac:dyDescent="0.15">
      <c r="A62" s="13"/>
      <c r="B62" s="14"/>
      <c r="C62" s="48" t="s">
        <v>18</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13"/>
    </row>
    <row r="63" spans="1:35" ht="15" customHeight="1" x14ac:dyDescent="0.15">
      <c r="A63" s="13"/>
      <c r="B63" s="22"/>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13"/>
    </row>
    <row r="64" spans="1:35" ht="5.0999999999999996" customHeight="1" x14ac:dyDescent="0.15">
      <c r="A64" s="13"/>
      <c r="B64" s="23"/>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13"/>
    </row>
    <row r="65" spans="1:35" ht="15" customHeight="1" x14ac:dyDescent="0.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row>
    <row r="66" spans="1:35" ht="24.95" customHeight="1" x14ac:dyDescent="0.15">
      <c r="A66" s="13"/>
      <c r="B66" s="13"/>
      <c r="C66" s="52" t="s">
        <v>19</v>
      </c>
      <c r="D66" s="65"/>
      <c r="E66" s="65"/>
      <c r="F66" s="65"/>
      <c r="G66" s="65"/>
      <c r="H66" s="65"/>
      <c r="I66" s="65"/>
      <c r="J66" s="13"/>
      <c r="K66" s="51" t="str">
        <f>DBCS(CONCATENATE(input!B5,"第",input!B6,"号"))</f>
        <v>特許第１２３４２６７８号</v>
      </c>
      <c r="L66" s="52"/>
      <c r="M66" s="52"/>
      <c r="N66" s="52"/>
      <c r="O66" s="52"/>
      <c r="P66" s="52"/>
      <c r="Q66" s="52"/>
      <c r="R66" s="52"/>
      <c r="S66" s="52"/>
      <c r="T66" s="52"/>
      <c r="U66" s="52"/>
      <c r="V66" s="52"/>
      <c r="W66" s="52"/>
      <c r="X66" s="52"/>
      <c r="Y66" s="52"/>
      <c r="Z66" s="52"/>
      <c r="AA66" s="52"/>
      <c r="AB66" s="52"/>
      <c r="AC66" s="52"/>
      <c r="AD66" s="52"/>
      <c r="AE66" s="52"/>
      <c r="AF66" s="52"/>
      <c r="AG66" s="52"/>
      <c r="AH66" s="13"/>
      <c r="AI66" s="13"/>
    </row>
    <row r="67" spans="1:35" ht="24.95" customHeight="1" x14ac:dyDescent="0.15">
      <c r="A67" s="13"/>
      <c r="B67" s="13"/>
      <c r="C67" s="52" t="s">
        <v>20</v>
      </c>
      <c r="D67" s="65"/>
      <c r="E67" s="65"/>
      <c r="F67" s="65"/>
      <c r="G67" s="65"/>
      <c r="H67" s="65"/>
      <c r="I67" s="65"/>
      <c r="J67" s="13"/>
      <c r="K67" s="53" t="str">
        <f>input!B7</f>
        <v>風邪薬の製造方法</v>
      </c>
      <c r="L67" s="53"/>
      <c r="M67" s="53"/>
      <c r="N67" s="53"/>
      <c r="O67" s="53"/>
      <c r="P67" s="53"/>
      <c r="Q67" s="53"/>
      <c r="R67" s="53"/>
      <c r="S67" s="53"/>
      <c r="T67" s="53"/>
      <c r="U67" s="53"/>
      <c r="V67" s="53"/>
      <c r="W67" s="53"/>
      <c r="X67" s="53"/>
      <c r="Y67" s="53"/>
      <c r="Z67" s="53"/>
      <c r="AA67" s="53"/>
      <c r="AB67" s="53"/>
      <c r="AC67" s="53"/>
      <c r="AD67" s="53"/>
      <c r="AE67" s="53"/>
      <c r="AF67" s="53"/>
      <c r="AG67" s="53"/>
      <c r="AH67" s="13"/>
      <c r="AI67" s="13"/>
    </row>
    <row r="68" spans="1:35" ht="24.95" customHeight="1" x14ac:dyDescent="0.15">
      <c r="A68" s="13"/>
      <c r="B68" s="13"/>
      <c r="C68" s="52" t="s">
        <v>21</v>
      </c>
      <c r="D68" s="65"/>
      <c r="E68" s="65"/>
      <c r="F68" s="65"/>
      <c r="G68" s="65"/>
      <c r="H68" s="65"/>
      <c r="I68" s="65"/>
      <c r="J68" s="13"/>
      <c r="K68" s="53" t="str">
        <f>input!B8</f>
        <v>JP0001</v>
      </c>
      <c r="L68" s="53"/>
      <c r="M68" s="53"/>
      <c r="N68" s="53"/>
      <c r="O68" s="53"/>
      <c r="P68" s="53"/>
      <c r="Q68" s="53"/>
      <c r="R68" s="53"/>
      <c r="S68" s="53"/>
      <c r="T68" s="53"/>
      <c r="U68" s="53"/>
      <c r="V68" s="53"/>
      <c r="W68" s="53"/>
      <c r="X68" s="53"/>
      <c r="Y68" s="53"/>
      <c r="Z68" s="53"/>
      <c r="AA68" s="53"/>
      <c r="AB68" s="53"/>
      <c r="AC68" s="53"/>
      <c r="AD68" s="53"/>
      <c r="AE68" s="53"/>
      <c r="AF68" s="53"/>
      <c r="AG68" s="53"/>
      <c r="AH68" s="13"/>
      <c r="AI68" s="13"/>
    </row>
    <row r="69" spans="1:35" ht="24.95" customHeight="1" x14ac:dyDescent="0.15">
      <c r="A69" s="13"/>
      <c r="B69" s="13"/>
      <c r="C69" s="52" t="str">
        <f>IF(COUNTIF(input!B5,"*商標*"),IF(input!B9=10,"【一括納付】","【分割納付】"),"【納付年次】")</f>
        <v>【納付年次】</v>
      </c>
      <c r="D69" s="65"/>
      <c r="E69" s="65"/>
      <c r="F69" s="65"/>
      <c r="G69" s="65"/>
      <c r="H69" s="65"/>
      <c r="I69" s="65"/>
      <c r="J69" s="13"/>
      <c r="K69" s="55" t="str">
        <f>IF(COUNTIF(input!B5,"*商標*"),DBCS(CONCATENATE("第",input!B9,"年分")),DBCS(CONCATENATE("第",input!B9+1,"年分年金")))</f>
        <v>第４年分年金</v>
      </c>
      <c r="L69" s="55"/>
      <c r="M69" s="55"/>
      <c r="N69" s="55"/>
      <c r="O69" s="55"/>
      <c r="P69" s="55"/>
      <c r="Q69" s="55"/>
      <c r="R69" s="55"/>
      <c r="S69" s="55"/>
      <c r="T69" s="55"/>
      <c r="U69" s="55"/>
      <c r="V69" s="55"/>
      <c r="W69" s="55"/>
      <c r="X69" s="55"/>
      <c r="Y69" s="55"/>
      <c r="Z69" s="55"/>
      <c r="AA69" s="55"/>
      <c r="AB69" s="55"/>
      <c r="AC69" s="55"/>
      <c r="AD69" s="55"/>
      <c r="AE69" s="55"/>
      <c r="AF69" s="55"/>
      <c r="AG69" s="55"/>
      <c r="AH69" s="13"/>
      <c r="AI69" s="13"/>
    </row>
    <row r="70" spans="1:35" ht="24.95" customHeight="1" x14ac:dyDescent="0.15">
      <c r="A70" s="13"/>
      <c r="B70" s="13"/>
      <c r="C70" s="52" t="s">
        <v>22</v>
      </c>
      <c r="D70" s="65"/>
      <c r="E70" s="65"/>
      <c r="F70" s="65"/>
      <c r="G70" s="65"/>
      <c r="H70" s="65"/>
      <c r="I70" s="65"/>
      <c r="J70" s="13"/>
      <c r="K70" s="56">
        <f>input!B10</f>
        <v>43896</v>
      </c>
      <c r="L70" s="57"/>
      <c r="M70" s="57"/>
      <c r="N70" s="57"/>
      <c r="O70" s="57"/>
      <c r="P70" s="57"/>
      <c r="Q70" s="57"/>
      <c r="R70" s="57"/>
      <c r="S70" s="57"/>
      <c r="T70" s="57"/>
      <c r="U70" s="57"/>
      <c r="V70" s="57"/>
      <c r="W70" s="57"/>
      <c r="X70" s="57"/>
      <c r="Y70" s="57"/>
      <c r="Z70" s="57"/>
      <c r="AA70" s="57"/>
      <c r="AB70" s="57"/>
      <c r="AC70" s="57"/>
      <c r="AD70" s="57"/>
      <c r="AE70" s="57"/>
      <c r="AF70" s="57"/>
      <c r="AG70" s="57"/>
      <c r="AH70" s="13"/>
      <c r="AI70" s="13"/>
    </row>
    <row r="71" spans="1:35" ht="24.95" customHeight="1" x14ac:dyDescent="0.15">
      <c r="A71" s="13"/>
      <c r="B71" s="13"/>
      <c r="C71" s="52" t="str">
        <f>IF(K71="","","【共有者】")</f>
        <v>【共有者】</v>
      </c>
      <c r="D71" s="65"/>
      <c r="E71" s="65"/>
      <c r="F71" s="65"/>
      <c r="G71" s="65"/>
      <c r="H71" s="65"/>
      <c r="I71" s="65"/>
      <c r="J71" s="13"/>
      <c r="K71" s="58" t="str">
        <f>IF(input!B14=1,"",input!B4)</f>
        <v>株式会社黄野薬品;　赤野製薬工業株式会社</v>
      </c>
      <c r="L71" s="59"/>
      <c r="M71" s="59"/>
      <c r="N71" s="59"/>
      <c r="O71" s="59"/>
      <c r="P71" s="59"/>
      <c r="Q71" s="59"/>
      <c r="R71" s="59"/>
      <c r="S71" s="59"/>
      <c r="T71" s="59"/>
      <c r="U71" s="59"/>
      <c r="V71" s="59"/>
      <c r="W71" s="59"/>
      <c r="X71" s="59"/>
      <c r="Y71" s="59"/>
      <c r="Z71" s="59"/>
      <c r="AA71" s="59"/>
      <c r="AB71" s="59"/>
      <c r="AC71" s="59"/>
      <c r="AD71" s="59"/>
      <c r="AE71" s="59"/>
      <c r="AF71" s="59"/>
      <c r="AG71" s="59"/>
      <c r="AH71" s="13"/>
      <c r="AI71" s="13"/>
    </row>
    <row r="72" spans="1:35" ht="15" customHeight="1" x14ac:dyDescent="0.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row>
    <row r="73" spans="1:35" ht="24.95" customHeight="1" x14ac:dyDescent="0.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row>
    <row r="74" spans="1:35" ht="24.95" customHeight="1" x14ac:dyDescent="0.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9" t="s">
        <v>38</v>
      </c>
      <c r="AI74" s="13"/>
    </row>
  </sheetData>
  <customSheetViews>
    <customSheetView guid="{2FAAB36C-E40E-47A2-A662-0CD818648665}" scale="85" showPageBreaks="1" printArea="1" view="pageBreakPreview">
      <selection activeCell="AD9" sqref="AD9"/>
      <rowBreaks count="1" manualBreakCount="1">
        <brk id="39" max="34" man="1"/>
      </rowBreaks>
      <pageMargins left="0.78740157480314965" right="0.59055118110236227" top="0.78740157480314965" bottom="0.78740157480314965" header="0.51181102362204722" footer="0.51181102362204722"/>
      <pageSetup paperSize="9" scale="98" orientation="portrait" horizontalDpi="4294967292" r:id="rId1"/>
      <headerFooter alignWithMargins="0"/>
    </customSheetView>
  </customSheetViews>
  <mergeCells count="46">
    <mergeCell ref="C31:I31"/>
    <mergeCell ref="C35:I35"/>
    <mergeCell ref="C30:I30"/>
    <mergeCell ref="C29:I29"/>
    <mergeCell ref="C28:I28"/>
    <mergeCell ref="K31:AG31"/>
    <mergeCell ref="X10:AB10"/>
    <mergeCell ref="X9:AB9"/>
    <mergeCell ref="X8:AB8"/>
    <mergeCell ref="K30:AG30"/>
    <mergeCell ref="K69:AG69"/>
    <mergeCell ref="K70:AG70"/>
    <mergeCell ref="K71:AG71"/>
    <mergeCell ref="B53:AH53"/>
    <mergeCell ref="C62:AH64"/>
    <mergeCell ref="K66:AG66"/>
    <mergeCell ref="K67:AG67"/>
    <mergeCell ref="K68:AG68"/>
    <mergeCell ref="H57:I57"/>
    <mergeCell ref="H59:I59"/>
    <mergeCell ref="C71:I71"/>
    <mergeCell ref="C70:I70"/>
    <mergeCell ref="C69:I69"/>
    <mergeCell ref="C68:I68"/>
    <mergeCell ref="C67:I67"/>
    <mergeCell ref="C66:I66"/>
    <mergeCell ref="W51:AA51"/>
    <mergeCell ref="K32:AG32"/>
    <mergeCell ref="K38:AG38"/>
    <mergeCell ref="K33:AG33"/>
    <mergeCell ref="C45:F45"/>
    <mergeCell ref="C46:F46"/>
    <mergeCell ref="C47:F47"/>
    <mergeCell ref="B41:AH41"/>
    <mergeCell ref="K37:O37"/>
    <mergeCell ref="D38:I38"/>
    <mergeCell ref="D37:I37"/>
    <mergeCell ref="D36:I36"/>
    <mergeCell ref="C33:I33"/>
    <mergeCell ref="C32:I32"/>
    <mergeCell ref="K36:O36"/>
    <mergeCell ref="AC1:AH1"/>
    <mergeCell ref="C24:AH26"/>
    <mergeCell ref="B12:AH12"/>
    <mergeCell ref="K28:AG28"/>
    <mergeCell ref="K29:AG29"/>
  </mergeCells>
  <phoneticPr fontId="1"/>
  <dataValidations count="2">
    <dataValidation imeMode="on" allowBlank="1" showInputMessage="1" showErrorMessage="1" sqref="AH50 B44:L44 C48:F50 B2:L2 B46:B50 AH4:AH7 B4:M7 G46:G50 I46:M50 H47:H50"/>
    <dataValidation imeMode="off" allowBlank="1" showInputMessage="1" showErrorMessage="1" sqref="AC44:AD44 X44:AA44 AF44:AG44 AF2:AG2 X2:AA2 AC2:AD2"/>
  </dataValidations>
  <pageMargins left="0.78740157480314965" right="0.59055118110236227" top="0.78740157480314965" bottom="0.78740157480314965" header="0.51181102362204722" footer="0.51181102362204722"/>
  <pageSetup paperSize="9" scale="98" orientation="portrait" horizontalDpi="4294967292" r:id="rId2"/>
  <headerFooter alignWithMargins="0"/>
  <rowBreaks count="1" manualBreakCount="1">
    <brk id="39"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9"/>
  <sheetViews>
    <sheetView zoomScaleNormal="100" workbookViewId="0">
      <selection activeCell="B13" sqref="B13"/>
    </sheetView>
  </sheetViews>
  <sheetFormatPr defaultRowHeight="13.5" x14ac:dyDescent="0.15"/>
  <cols>
    <col min="1" max="1" width="18.375" style="1" bestFit="1" customWidth="1"/>
    <col min="2" max="2" width="32.5" style="1" customWidth="1"/>
    <col min="3" max="3" width="87.125" style="1" bestFit="1" customWidth="1"/>
    <col min="4" max="16384" width="9" style="1"/>
  </cols>
  <sheetData>
    <row r="1" spans="1:4" x14ac:dyDescent="0.15">
      <c r="A1" s="9" t="s">
        <v>13</v>
      </c>
      <c r="B1" s="9" t="s">
        <v>14</v>
      </c>
      <c r="C1" s="9" t="s">
        <v>0</v>
      </c>
      <c r="D1" s="8" t="s">
        <v>15</v>
      </c>
    </row>
    <row r="2" spans="1:4" x14ac:dyDescent="0.15">
      <c r="A2" s="10" t="s">
        <v>1</v>
      </c>
      <c r="B2" s="2" t="s">
        <v>66</v>
      </c>
      <c r="C2" s="10" t="s">
        <v>43</v>
      </c>
      <c r="D2" s="10">
        <v>1</v>
      </c>
    </row>
    <row r="3" spans="1:4" x14ac:dyDescent="0.15">
      <c r="A3" s="10" t="s">
        <v>12</v>
      </c>
      <c r="B3" s="7" t="str">
        <f>IF(COUNTIF(B2,"*会社*"),"御中","様")</f>
        <v>御中</v>
      </c>
      <c r="C3" s="10" t="s">
        <v>44</v>
      </c>
      <c r="D3" s="32">
        <v>0.5</v>
      </c>
    </row>
    <row r="4" spans="1:4" x14ac:dyDescent="0.15">
      <c r="A4" s="10" t="s">
        <v>40</v>
      </c>
      <c r="B4" s="1" t="s">
        <v>67</v>
      </c>
      <c r="C4" s="10" t="s">
        <v>45</v>
      </c>
      <c r="D4" s="32">
        <v>0.33333333333333331</v>
      </c>
    </row>
    <row r="5" spans="1:4" x14ac:dyDescent="0.15">
      <c r="A5" s="10" t="s">
        <v>8</v>
      </c>
      <c r="B5" s="2" t="s">
        <v>68</v>
      </c>
      <c r="C5" s="10" t="s">
        <v>46</v>
      </c>
      <c r="D5" s="32">
        <v>0.25</v>
      </c>
    </row>
    <row r="6" spans="1:4" x14ac:dyDescent="0.15">
      <c r="A6" s="10" t="s">
        <v>2</v>
      </c>
      <c r="B6" s="2">
        <v>12342678</v>
      </c>
      <c r="C6" s="10" t="s">
        <v>47</v>
      </c>
      <c r="D6" s="32" t="s">
        <v>42</v>
      </c>
    </row>
    <row r="7" spans="1:4" x14ac:dyDescent="0.15">
      <c r="A7" s="10" t="s">
        <v>3</v>
      </c>
      <c r="B7" s="2" t="s">
        <v>69</v>
      </c>
      <c r="C7" s="10" t="s">
        <v>48</v>
      </c>
      <c r="D7" s="32" t="s">
        <v>42</v>
      </c>
    </row>
    <row r="8" spans="1:4" x14ac:dyDescent="0.15">
      <c r="A8" s="10" t="s">
        <v>6</v>
      </c>
      <c r="B8" s="2" t="s">
        <v>70</v>
      </c>
      <c r="C8" s="10" t="s">
        <v>49</v>
      </c>
      <c r="D8" s="32" t="s">
        <v>42</v>
      </c>
    </row>
    <row r="9" spans="1:4" x14ac:dyDescent="0.15">
      <c r="A9" s="10" t="s">
        <v>7</v>
      </c>
      <c r="B9" s="2">
        <v>3</v>
      </c>
      <c r="C9" s="10" t="s">
        <v>50</v>
      </c>
      <c r="D9" s="32" t="s">
        <v>42</v>
      </c>
    </row>
    <row r="10" spans="1:4" x14ac:dyDescent="0.15">
      <c r="A10" s="10" t="s">
        <v>4</v>
      </c>
      <c r="B10" s="3">
        <v>43896</v>
      </c>
      <c r="C10" s="10" t="s">
        <v>51</v>
      </c>
      <c r="D10" s="32" t="s">
        <v>42</v>
      </c>
    </row>
    <row r="11" spans="1:4" x14ac:dyDescent="0.15">
      <c r="A11" s="10" t="s">
        <v>27</v>
      </c>
      <c r="B11" s="33">
        <v>3</v>
      </c>
      <c r="C11" s="10" t="s">
        <v>52</v>
      </c>
      <c r="D11" s="32" t="s">
        <v>42</v>
      </c>
    </row>
    <row r="12" spans="1:4" x14ac:dyDescent="0.15">
      <c r="A12" s="10" t="s">
        <v>28</v>
      </c>
      <c r="B12" s="36">
        <v>7900</v>
      </c>
      <c r="C12" s="40" t="s">
        <v>53</v>
      </c>
      <c r="D12" s="32" t="s">
        <v>42</v>
      </c>
    </row>
    <row r="13" spans="1:4" x14ac:dyDescent="0.15">
      <c r="A13" s="10" t="s">
        <v>5</v>
      </c>
      <c r="B13" s="36">
        <v>11000</v>
      </c>
      <c r="C13" s="10" t="s">
        <v>57</v>
      </c>
      <c r="D13" s="32" t="s">
        <v>42</v>
      </c>
    </row>
    <row r="14" spans="1:4" x14ac:dyDescent="0.15">
      <c r="A14" s="10" t="s">
        <v>11</v>
      </c>
      <c r="B14" s="34">
        <f>((LEN(B4)-LEN(SUBSTITUTE(B4, ";","")))/LEN(";"))+1</f>
        <v>2</v>
      </c>
      <c r="C14" s="10" t="s">
        <v>54</v>
      </c>
      <c r="D14" s="32" t="s">
        <v>42</v>
      </c>
    </row>
    <row r="15" spans="1:4" x14ac:dyDescent="0.15">
      <c r="A15" s="11" t="s">
        <v>10</v>
      </c>
      <c r="B15" s="38">
        <f>1/B14</f>
        <v>0.5</v>
      </c>
      <c r="C15" s="10" t="s">
        <v>55</v>
      </c>
      <c r="D15" s="32" t="s">
        <v>42</v>
      </c>
    </row>
    <row r="16" spans="1:4" x14ac:dyDescent="0.15">
      <c r="A16" s="11" t="s">
        <v>9</v>
      </c>
      <c r="B16" s="38">
        <v>1</v>
      </c>
      <c r="C16" s="12" t="s">
        <v>41</v>
      </c>
      <c r="D16" s="32" t="s">
        <v>42</v>
      </c>
    </row>
    <row r="17" spans="1:4" x14ac:dyDescent="0.15">
      <c r="A17" s="10" t="s">
        <v>29</v>
      </c>
      <c r="B17" s="37">
        <f>ROUNDDOWN(B12*B16*B15,-1)</f>
        <v>3950</v>
      </c>
      <c r="C17" s="12" t="s">
        <v>56</v>
      </c>
      <c r="D17" s="32" t="s">
        <v>42</v>
      </c>
    </row>
    <row r="18" spans="1:4" x14ac:dyDescent="0.15">
      <c r="A18" s="10" t="s">
        <v>34</v>
      </c>
      <c r="B18" s="4">
        <v>43920</v>
      </c>
      <c r="C18" s="12" t="s">
        <v>58</v>
      </c>
      <c r="D18" s="32" t="s">
        <v>42</v>
      </c>
    </row>
    <row r="19" spans="1:4" x14ac:dyDescent="0.15">
      <c r="A19" s="10" t="s">
        <v>39</v>
      </c>
      <c r="B19" s="39"/>
      <c r="C19" s="12" t="s">
        <v>59</v>
      </c>
      <c r="D19" s="32" t="s">
        <v>42</v>
      </c>
    </row>
  </sheetData>
  <customSheetViews>
    <customSheetView guid="{2FAAB36C-E40E-47A2-A662-0CD818648665}">
      <selection activeCell="B7" sqref="B7:B15"/>
      <pageMargins left="0.7" right="0.7" top="0.75" bottom="0.75" header="0.3" footer="0.3"/>
      <pageSetup paperSize="9" orientation="portrait" horizontalDpi="4294967293" verticalDpi="0" r:id="rId1"/>
    </customSheetView>
  </customSheetViews>
  <phoneticPr fontId="1"/>
  <dataValidations count="1">
    <dataValidation type="list" allowBlank="1" showInputMessage="1" showErrorMessage="1" sqref="B16">
      <formula1>$D$2:$D$5</formula1>
    </dataValidation>
  </dataValidations>
  <pageMargins left="0.7" right="0.7" top="0.75" bottom="0.75" header="0.3" footer="0.3"/>
  <pageSetup paperSize="9" orientation="portrait" horizontalDpi="4294967293"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送り状_指示書</vt:lpstr>
      <vt:lpstr>input</vt:lpstr>
      <vt:lpstr>input!Print_Area</vt:lpstr>
      <vt:lpstr>送り状_指示書!Print_Area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research</cp:lastModifiedBy>
  <dcterms:created xsi:type="dcterms:W3CDTF">2014-11-23T05:17:54Z</dcterms:created>
  <dcterms:modified xsi:type="dcterms:W3CDTF">2020-03-06T06:45:13Z</dcterms:modified>
</cp:coreProperties>
</file>